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0"/>
  </bookViews>
  <sheets>
    <sheet name="KRYCÍ_LIST" sheetId="1" r:id="rId1"/>
    <sheet name="VON" sheetId="2" r:id="rId2"/>
    <sheet name="REKAPITULACE" sheetId="3" r:id="rId3"/>
    <sheet name="ROZPOČET" sheetId="4" r:id="rId4"/>
    <sheet name="VÝPOČET_VÝKAZU_VÝMĚR" sheetId="5" r:id="rId5"/>
    <sheet name="POKYNY_PRO_VYPLNĚNÍ" sheetId="6" r:id="rId6"/>
  </sheets>
  <definedNames>
    <definedName name="_xlnm.Print_Area" localSheetId="0">'KRYCÍ_LIST'!$A$1:$K$44</definedName>
  </definedNames>
  <calcPr fullCalcOnLoad="1"/>
</workbook>
</file>

<file path=xl/sharedStrings.xml><?xml version="1.0" encoding="utf-8"?>
<sst xmlns="http://schemas.openxmlformats.org/spreadsheetml/2006/main" count="406" uniqueCount="267">
  <si>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</si>
  <si>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</si>
  <si>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</si>
  <si>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</si>
  <si>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</si>
  <si>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</si>
  <si>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</si>
  <si>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</si>
  <si>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</si>
  <si>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</si>
  <si>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</si>
  <si>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</si>
  <si>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</si>
  <si>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</si>
  <si>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</si>
  <si>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</si>
  <si>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</si>
  <si>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</si>
  <si>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</si>
  <si>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</si>
  <si>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</si>
  <si>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</si>
  <si>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</si>
  <si>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</si>
  <si>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</si>
  <si>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</si>
  <si>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</si>
  <si>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</si>
  <si>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</si>
  <si>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</si>
  <si>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>MJ</t>
  </si>
  <si>
    <t xml:space="preserve">Měrná </t>
  </si>
  <si>
    <t>Množství</t>
  </si>
  <si>
    <t>Jednotková</t>
  </si>
  <si>
    <t>Dodávka</t>
  </si>
  <si>
    <t>Montáž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</si>
  <si>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</si>
  <si>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</si>
  <si>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</si>
  <si>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</si>
  <si>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</si>
  <si>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</si>
  <si>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</si>
  <si>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</si>
  <si>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</si>
  <si>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</si>
  <si>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</si>
  <si>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</si>
  <si>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</si>
  <si>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</si>
  <si>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</si>
  <si>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</si>
  <si>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</si>
  <si>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</si>
  <si>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</si>
  <si>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</si>
  <si>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</si>
  <si>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</si>
  <si>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</si>
  <si>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</si>
  <si>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</si>
  <si>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</si>
  <si>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</si>
  <si>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</si>
  <si>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</si>
  <si>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</si>
  <si>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</si>
  <si>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</si>
  <si>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</si>
  <si>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</si>
  <si>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</si>
  <si>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</si>
  <si>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</si>
  <si>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</si>
  <si>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</si>
  <si>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</si>
  <si>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</si>
  <si>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</si>
  <si>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OSTATNÍ_II</t>
  </si>
  <si>
    <t>Oprava povrchu a propustků pozemní komunikace</t>
  </si>
  <si>
    <t>OP</t>
  </si>
  <si>
    <t>objekt na p.č.: 2251, 2090 a 2079/1, k.ú.: Milíčov</t>
  </si>
  <si>
    <t>11</t>
  </si>
  <si>
    <t>Přípravné a přidružené práce</t>
  </si>
  <si>
    <t>938 90-9611</t>
  </si>
  <si>
    <t>Odstranění nánosu na krajnicích tl do 100 mm</t>
  </si>
  <si>
    <t>m2</t>
  </si>
  <si>
    <t>KRAJNICE' 1908,00*0,30</t>
  </si>
  <si>
    <t>Mezisoučet</t>
  </si>
  <si>
    <t>938 90-8411</t>
  </si>
  <si>
    <t>Očištění povrchu krytu nebo podkladu živičného vodou</t>
  </si>
  <si>
    <t>2925,000</t>
  </si>
  <si>
    <t>997 22-1551</t>
  </si>
  <si>
    <t>Vodorovná doprava suti ze sypkých materiálů do 1 km</t>
  </si>
  <si>
    <t>t</t>
  </si>
  <si>
    <t>997 22-1559</t>
  </si>
  <si>
    <t>Příplatek ZKD 1 km u vodorovné dopravy suti ze sypkých materiálů</t>
  </si>
  <si>
    <t>997 22-1611</t>
  </si>
  <si>
    <t>Nakládání suti na dopravní prostředky pro vodorovnou dopravu</t>
  </si>
  <si>
    <t>9972218PC</t>
  </si>
  <si>
    <t>Poplatek za uložení odpadu ze zeminy a kameniva na skládce (skládkovné)</t>
  </si>
  <si>
    <t>18</t>
  </si>
  <si>
    <t>Povrchové úpravy terénu</t>
  </si>
  <si>
    <t>181 10-2302</t>
  </si>
  <si>
    <t>Úprava pláně v zářezech se zhutněním</t>
  </si>
  <si>
    <t>ZHUTNĚNÍ - VJEZDY PŘED POLOŽENÍM RECYKLÁTU</t>
  </si>
  <si>
    <t>86,00*1,00</t>
  </si>
  <si>
    <t>56</t>
  </si>
  <si>
    <t>Podkladní vrstvy komunikací a zpevněné plochy</t>
  </si>
  <si>
    <t>564 93-1412</t>
  </si>
  <si>
    <t>Podklad z asfaltového recyklátu tl 100 mm</t>
  </si>
  <si>
    <t>ZPEVNĚNÍ VJEZDŮ' 86,00*1,00</t>
  </si>
  <si>
    <t>57</t>
  </si>
  <si>
    <t>Kryty štěrkových a živičných pozem.komunikací a zpevněných ploch</t>
  </si>
  <si>
    <t>573 11-1112</t>
  </si>
  <si>
    <t>Postřik živičný infiltrační s posypem z asfaltu množství 1 kg/m2</t>
  </si>
  <si>
    <t>VYSPRAVOVANÁ PLOCHA' 1122,000</t>
  </si>
  <si>
    <t>572 75-3111</t>
  </si>
  <si>
    <t>Vyrovnání povrchu dosavadních krytů asfaltovým betonem ACO (AB)</t>
  </si>
  <si>
    <t>PLOCHA PRO VYSPRAVENÍ = 1122,000 M2</t>
  </si>
  <si>
    <t>PRŮMĚRNÁ TL.VYSPRAVENÍ = 50 MM</t>
  </si>
  <si>
    <t>1122,000*0,050*2,250</t>
  </si>
  <si>
    <t>577 14-4111</t>
  </si>
  <si>
    <t>Asfaltový beton vrstva obrusná ACO 11 (ABS) tř. I tl 50 mm š do 3 m z nemodifikovaného asfaltu</t>
  </si>
  <si>
    <t>91</t>
  </si>
  <si>
    <t>Doplňkové konstrukce a práce na pozem. komunikacích a zpev.plochách</t>
  </si>
  <si>
    <t>919 41-1131</t>
  </si>
  <si>
    <t>Čelo propustku z betonu prostého vodostavebného pro propustek z trub DN 300 až 500</t>
  </si>
  <si>
    <t>kus</t>
  </si>
  <si>
    <t>2*4</t>
  </si>
  <si>
    <t>919 73-1122</t>
  </si>
  <si>
    <t>Zarovnání styčné plochy podkladu nebo krytu živičného tl do 100 mm</t>
  </si>
  <si>
    <t>m</t>
  </si>
  <si>
    <t>NAPOJENÍ NA KOMUNIKACI III.TŘÍDY</t>
  </si>
  <si>
    <t>11,000</t>
  </si>
  <si>
    <t>93</t>
  </si>
  <si>
    <t>Různé dokončující konstrukce a práce inženýrských staveb</t>
  </si>
  <si>
    <t>935 11-2211</t>
  </si>
  <si>
    <t>Osazení příkopového žlabu do betonu tl 100 mm z betonových tvárnic š 800 mm</t>
  </si>
  <si>
    <t>NÁTOKOVÁ STRANA' 1,00*4</t>
  </si>
  <si>
    <t>VÝTOKOVÁ STRANA' 0,30*4</t>
  </si>
  <si>
    <t>1/1</t>
  </si>
  <si>
    <t>Žlabovka betonová TBM 1-60 29,5x59x8 cm</t>
  </si>
  <si>
    <t>99</t>
  </si>
  <si>
    <t>Přesun hmot</t>
  </si>
  <si>
    <t>998 22-5111</t>
  </si>
  <si>
    <t>Přesun hmot pro pozemní komunikace s krytem z kamene, monolitickým betonovým nebo živičným</t>
  </si>
  <si>
    <t>Projekty, s.r.o., Havířská 16, Jihlava</t>
  </si>
  <si>
    <t>Fr.Neuwirth</t>
  </si>
  <si>
    <t>70/15</t>
  </si>
  <si>
    <t>Ing.Stanislav Hunal</t>
  </si>
  <si>
    <t>DPH 21%</t>
  </si>
  <si>
    <t>ÚRS Praha</t>
  </si>
  <si>
    <t>Vedlejší a ostatní náklady</t>
  </si>
  <si>
    <t>VON celkem (ř. 13-24)</t>
  </si>
  <si>
    <t>HSV - celkem</t>
  </si>
  <si>
    <t>PSV - celkem</t>
  </si>
  <si>
    <t>POZNÁMKY K SOUPISU PRACÍ  :</t>
  </si>
  <si>
    <t>U veškěrých dodávek a výrobků bude do ceny zahrnuta jejich montáž vč.dodávky potřebného kotvení, doplňkového materiálu, staveništní a mimostaveništní dopravy v případě že tyto činnosti nejsou oceněny v samostatných položkách jednotlivých částí soupisu prací. U vybraných výrobků je nutné do ceny díla zahrnout zpracování dodavatelské případně výrobní dokumentace, dále výrobu prototypů, provádění barevného a materiálového vzorkování apod.</t>
  </si>
  <si>
    <t>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</t>
  </si>
  <si>
    <t>Kde není výslovně uvedeno, bude pracovní postup a technologie provádění stanovena oprávněnou osobou zhotovitele.</t>
  </si>
  <si>
    <r>
      <t xml:space="preserve">Pro sestavení SOUPISU PRACÍ v podrobnostech vymezených vyhl. č. 230/2012Sb. byla použita v převážné míře cenová soustava </t>
    </r>
    <r>
      <rPr>
        <b/>
        <sz val="10"/>
        <rFont val="Arial CE"/>
        <family val="0"/>
      </rPr>
      <t>ÚRS</t>
    </r>
    <r>
      <rPr>
        <sz val="10"/>
        <rFont val="Arial CE"/>
        <family val="0"/>
      </rPr>
      <t>.</t>
    </r>
  </si>
  <si>
    <t>V případě nejasností u některé z položek uváděných v soupisu prací, kontaktuje uchazeč zadavatele.</t>
  </si>
  <si>
    <r>
      <t>NEDÍLNOU SOUČÁSTÍ LISTU "</t>
    </r>
    <r>
      <rPr>
        <b/>
        <i/>
        <sz val="10"/>
        <color indexed="12"/>
        <rFont val="Arial CE"/>
        <family val="0"/>
      </rPr>
      <t>ROZPOČET</t>
    </r>
    <r>
      <rPr>
        <b/>
        <sz val="10"/>
        <color indexed="48"/>
        <rFont val="Arial CE"/>
        <family val="0"/>
      </rPr>
      <t>" JE LIST "</t>
    </r>
    <r>
      <rPr>
        <b/>
        <i/>
        <sz val="10"/>
        <color indexed="12"/>
        <rFont val="Arial CE"/>
        <family val="0"/>
      </rPr>
      <t>VÝPOČET VÝKAZU VÝMĚR</t>
    </r>
    <r>
      <rPr>
        <b/>
        <sz val="10"/>
        <color indexed="48"/>
        <rFont val="Arial CE"/>
        <family val="0"/>
      </rPr>
      <t>" SE VŠEMI PODROBNÝMI POPISY A VÝPOČTY</t>
    </r>
  </si>
  <si>
    <t>Přesun hmot dle pravidel ÚRS nenáleží pro položky odd.56 a 57</t>
  </si>
  <si>
    <t>POZNÁMKA :</t>
  </si>
  <si>
    <t>VÝPOČET VÝKAZU VÝMĚR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</si>
  <si>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</si>
  <si>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</si>
  <si>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</si>
  <si>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</si>
  <si>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</si>
  <si>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</si>
  <si>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</si>
  <si>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</si>
  <si>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</si>
  <si>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</si>
  <si>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</si>
  <si>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</si>
  <si>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</si>
  <si>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</si>
  <si>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</si>
  <si>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</si>
  <si>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</si>
  <si>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</si>
  <si>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</si>
  <si>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</si>
  <si>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</si>
  <si>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</si>
  <si>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 V tomto konkrétním případě se jedná pouze o jeden stavební objekt.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</si>
  <si>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</si>
  <si>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</si>
  <si>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</si>
  <si>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</si>
  <si>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</si>
  <si>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</si>
  <si>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</si>
  <si>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PČ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</si>
  <si>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</si>
  <si>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</si>
  <si>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</si>
  <si>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</t>
  </si>
  <si>
    <t>Kód položky</t>
  </si>
  <si>
    <t>Popis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</si>
  <si>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</si>
  <si>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</si>
  <si>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</si>
  <si>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</si>
  <si>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</si>
  <si>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</si>
  <si>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</si>
  <si>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</si>
  <si>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Cenová soustava</t>
  </si>
  <si>
    <t>Pro zpracování soupisů prací byla využita v maximální možné míře cenová soustava ÚRS.</t>
  </si>
  <si>
    <t>Ke každé položce soupisu prací je na samostatných řádcích zobrazeno následující :</t>
  </si>
  <si>
    <t>Popis položky s doplňkovými texty</t>
  </si>
  <si>
    <t>Upřesňující texty doplňující položku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</si>
  <si>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</si>
  <si>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</si>
  <si>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</si>
  <si>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zeleným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</si>
  <si>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</si>
  <si>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zeleně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</si>
  <si>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</si>
  <si>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</si>
  <si>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</si>
  <si>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</si>
  <si>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</si>
  <si>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</si>
  <si>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</si>
  <si>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</si>
  <si>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</si>
  <si>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</si>
  <si>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</si>
  <si>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</si>
  <si>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VON - VEDLEJŠÍ A OSTATNÍ NÁKLADY</t>
  </si>
  <si>
    <t>cena</t>
  </si>
  <si>
    <t>002-002.1</t>
  </si>
  <si>
    <t>Dočasné dopravní opatření</t>
  </si>
  <si>
    <t>kpl</t>
  </si>
  <si>
    <t>Náklady na vyhotovení návrhu dočasného dopravního značení a zvláštního užívání komunikace, vč. projednání, odsouhlasení s dotčenými orgány a organizacemi a zajištění příslušných správních rozhodnutí, dodání dopravních značek a světelné signalizace, jejich</t>
  </si>
  <si>
    <t>002-004.1</t>
  </si>
  <si>
    <t>Zařízení staveniště, vč. BOZP</t>
  </si>
  <si>
    <t>Veškeré činnosti dle vyhl. 230/2012Sb. §9 odst. 2 související s vybudováním, provozem a likvidací staveniště, vč. úklidu objektu před předáním stavby.
Standardní prvky BOZP (mobilní oplocení, výstražné značení, přechody výkopů vč. oplocení, zábradlí, atd</t>
  </si>
  <si>
    <t>002-005.1</t>
  </si>
  <si>
    <t>Publicitu projektu dle podmínek dotačního titulu</t>
  </si>
  <si>
    <t>002-006</t>
  </si>
  <si>
    <t>Poskytnutí zařízení staveniště (jeho části) pro umožnění činnosti TDS, AD, SÚ, BOZP na stavbě</t>
  </si>
  <si>
    <t>Pro zástupce objednatele (TDS, technici, AD, SÚ, koordinátor BOZP, .... ) bude v rámci zařízení staveniště zpřístupněna jedna kancelář (kontejnerového typu - zateplená, se sociálním zázemím včetně úklidových prostředků a potřeb), vybavená stoly, židlemi p</t>
  </si>
  <si>
    <t>002-102.1</t>
  </si>
  <si>
    <t>Geodetické zaměření řešených stavebních objetků po dokončení díla</t>
  </si>
  <si>
    <t>Geodetické zaměření veškerých řešených stavebních objetků a jejich částí dle vyhl. č. 230/2012Sb. §10 odst. 2 (geometriký plán pro zápis do katastru nemovitostí v 6ti tištěných originálních vyhotoveních + 1x elektronicky CD)</t>
  </si>
  <si>
    <t>002-201.1</t>
  </si>
  <si>
    <t>Projektová dokumentace skutečného provedení</t>
  </si>
  <si>
    <t>Projektová dokumentace skutečného provedení dle vyhl. č. 230/2012Sb. §10 odst. 2 - 4x tištěně a 1x elektronicky na CD nosiči</t>
  </si>
  <si>
    <t>002-301.1</t>
  </si>
  <si>
    <t>Kompletace atestů, certifikátů, revizních zpráv a ostatních dokladů</t>
  </si>
  <si>
    <t xml:space="preserve">Kompletace atestů, certifikátů, revizních zpráv, protokolů o kotrolách, dokladů o vlastnostech materiálů, dokladů o likvidaci odpadu  a ostatních dokladů potřebných k předání a kolaudaci stavby - 3x tištěně a 1x tištěně na CD nosiči.
</t>
  </si>
  <si>
    <t>002-302</t>
  </si>
  <si>
    <t>Zpracování a předložení harmonogramů před podpisem smlouvy.</t>
  </si>
  <si>
    <t xml:space="preserve">Náklady na vyhotovení a předložení finančního a časového harmonogramu prací a plnění před podpisem smlouvy. </t>
  </si>
  <si>
    <t>VON - celkem</t>
  </si>
  <si>
    <t>Obec Milíčov 56, 588 05 Milíčov</t>
  </si>
  <si>
    <t xml:space="preserve">Ostatní náklady dle vyhl. 230/2012Sb. §10 odst. 2 spojené s podmínkami pro publicitu projektu dle dotačního titulu.
</t>
  </si>
  <si>
    <t>Krycí list - soupis prací - výkaz výměr</t>
  </si>
  <si>
    <t>SOUPIS PRACÍ - REKAPITULACE - VÝKAZ VÝMĚR</t>
  </si>
  <si>
    <t>SOUPIS PRACÍ - VÝKAZ VÝMĚR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</si>
</sst>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29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u val="single"/>
      <sz val="18"/>
      <color indexed="12"/>
      <name val="Arial CE"/>
      <family val="0"/>
    </font>
    <font>
      <b/>
      <u val="single"/>
      <sz val="10"/>
      <color indexed="12"/>
      <name val="Arial CE"/>
      <family val="0"/>
    </font>
    <font>
      <b/>
      <sz val="10"/>
      <color indexed="9"/>
      <name val="Arial CE"/>
      <family val="2"/>
    </font>
    <font>
      <sz val="11"/>
      <color indexed="10"/>
      <name val="Arial CE"/>
      <family val="0"/>
    </font>
    <font>
      <b/>
      <u val="single"/>
      <sz val="11"/>
      <color indexed="10"/>
      <name val="Arial CE"/>
      <family val="0"/>
    </font>
    <font>
      <u val="single"/>
      <sz val="11"/>
      <color indexed="10"/>
      <name val="Arial CE"/>
      <family val="0"/>
    </font>
    <font>
      <b/>
      <u val="single"/>
      <sz val="10"/>
      <name val="Arial CE"/>
      <family val="0"/>
    </font>
    <font>
      <b/>
      <sz val="10"/>
      <color indexed="48"/>
      <name val="Arial CE"/>
      <family val="0"/>
    </font>
    <font>
      <b/>
      <i/>
      <sz val="10"/>
      <color indexed="12"/>
      <name val="Arial CE"/>
      <family val="0"/>
    </font>
    <font>
      <b/>
      <sz val="11"/>
      <color indexed="10"/>
      <name val="Arial CE"/>
      <family val="0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sz val="10"/>
      <color indexed="56"/>
      <name val="Trebuchet MS"/>
      <family val="0"/>
    </font>
    <font>
      <sz val="10"/>
      <name val="Trebuchet MS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Border="0" applyProtection="0">
      <alignment/>
    </xf>
    <xf numFmtId="4" fontId="0" fillId="2" borderId="0">
      <alignment/>
      <protection/>
    </xf>
    <xf numFmtId="49" fontId="1" fillId="2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1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2" applyFill="0" applyBorder="0">
      <alignment vertical="center"/>
      <protection/>
    </xf>
    <xf numFmtId="164" fontId="0" fillId="0" borderId="0" applyBorder="0" applyProtection="0">
      <alignment/>
    </xf>
    <xf numFmtId="164" fontId="0" fillId="2" borderId="0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1" applyBorder="0" applyProtection="0">
      <alignment horizontal="left"/>
    </xf>
    <xf numFmtId="164" fontId="0" fillId="0" borderId="0" applyBorder="0" applyProtection="0">
      <alignment/>
    </xf>
    <xf numFmtId="49" fontId="2" fillId="0" borderId="0" applyBorder="0" applyProtection="0">
      <alignment/>
    </xf>
    <xf numFmtId="0" fontId="0" fillId="0" borderId="1" applyBorder="0" applyProtection="0">
      <alignment horizontal="left"/>
    </xf>
    <xf numFmtId="0" fontId="4" fillId="0" borderId="0" applyBorder="0" applyProtection="0">
      <alignment horizontal="left"/>
    </xf>
    <xf numFmtId="0" fontId="8" fillId="0" borderId="3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9" fontId="0" fillId="0" borderId="0" applyFont="0" applyFill="0" applyBorder="0" applyAlignment="0" applyProtection="0"/>
    <xf numFmtId="10" fontId="0" fillId="0" borderId="0" applyProtection="0">
      <alignment/>
    </xf>
    <xf numFmtId="0" fontId="0" fillId="0" borderId="4" applyProtection="0">
      <alignment horizontal="center"/>
    </xf>
    <xf numFmtId="0" fontId="0" fillId="0" borderId="0" applyProtection="0">
      <alignment/>
    </xf>
    <xf numFmtId="4" fontId="0" fillId="0" borderId="5" applyProtection="0">
      <alignment/>
    </xf>
    <xf numFmtId="164" fontId="0" fillId="0" borderId="5">
      <alignment/>
      <protection/>
    </xf>
    <xf numFmtId="164" fontId="4" fillId="2" borderId="0" applyBorder="0">
      <alignment/>
      <protection/>
    </xf>
    <xf numFmtId="4" fontId="4" fillId="2" borderId="0" applyBorder="0">
      <alignment/>
      <protection/>
    </xf>
    <xf numFmtId="49" fontId="4" fillId="0" borderId="3" applyNumberFormat="0" applyBorder="0">
      <alignment horizontal="left" vertical="center"/>
      <protection/>
    </xf>
    <xf numFmtId="0" fontId="7" fillId="2" borderId="0">
      <alignment horizontal="right"/>
      <protection/>
    </xf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" borderId="0">
      <alignment/>
      <protection/>
    </xf>
  </cellStyleXfs>
  <cellXfs count="305">
    <xf numFmtId="0" fontId="0" fillId="0" borderId="0" xfId="0" applyAlignment="1">
      <alignment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6" xfId="33" applyBorder="1" applyAlignment="1" applyProtection="1">
      <alignment horizontal="left" vertical="center"/>
      <protection/>
    </xf>
    <xf numFmtId="0" fontId="8" fillId="0" borderId="7" xfId="33" applyBorder="1" applyAlignment="1" applyProtection="1">
      <alignment horizontal="left" vertical="center"/>
      <protection/>
    </xf>
    <xf numFmtId="0" fontId="8" fillId="0" borderId="3" xfId="33" applyBorder="1" applyAlignment="1" applyProtection="1">
      <alignment horizontal="left" vertical="center"/>
      <protection/>
    </xf>
    <xf numFmtId="0" fontId="8" fillId="0" borderId="8" xfId="33" applyBorder="1" applyAlignment="1" applyProtection="1">
      <alignment horizontal="left" vertical="center"/>
      <protection/>
    </xf>
    <xf numFmtId="0" fontId="8" fillId="0" borderId="9" xfId="33" applyBorder="1" applyProtection="1">
      <alignment horizontal="left" vertical="center"/>
      <protection/>
    </xf>
    <xf numFmtId="3" fontId="4" fillId="0" borderId="9" xfId="23" applyBorder="1" applyProtection="1">
      <alignment vertical="center"/>
      <protection/>
    </xf>
    <xf numFmtId="3" fontId="4" fillId="0" borderId="10" xfId="23" applyBorder="1" applyProtection="1">
      <alignment vertical="center"/>
      <protection/>
    </xf>
    <xf numFmtId="0" fontId="8" fillId="0" borderId="11" xfId="33" applyBorder="1" applyAlignment="1" applyProtection="1">
      <alignment horizontal="left" vertical="center"/>
      <protection/>
    </xf>
    <xf numFmtId="0" fontId="8" fillId="0" borderId="12" xfId="33" applyBorder="1" applyAlignment="1" applyProtection="1">
      <alignment horizontal="left" vertical="center"/>
      <protection/>
    </xf>
    <xf numFmtId="0" fontId="8" fillId="0" borderId="13" xfId="33" applyBorder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/>
      <protection/>
    </xf>
    <xf numFmtId="0" fontId="8" fillId="0" borderId="2" xfId="33" applyBorder="1" applyProtection="1">
      <alignment horizontal="left" vertical="center"/>
      <protection/>
    </xf>
    <xf numFmtId="3" fontId="4" fillId="0" borderId="2" xfId="23" applyBorder="1" applyProtection="1">
      <alignment vertical="center"/>
      <protection/>
    </xf>
    <xf numFmtId="0" fontId="5" fillId="0" borderId="2" xfId="0" applyFont="1" applyBorder="1" applyAlignment="1" applyProtection="1">
      <alignment horizontal="center"/>
      <protection/>
    </xf>
    <xf numFmtId="3" fontId="4" fillId="0" borderId="15" xfId="23" applyBorder="1" applyProtection="1">
      <alignment vertic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3" fontId="4" fillId="0" borderId="13" xfId="23" applyBorder="1" applyProtection="1">
      <alignment vertic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3" fontId="4" fillId="2" borderId="16" xfId="23" applyFill="1" applyBorder="1" applyProtection="1">
      <alignment vertical="center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/>
      <protection/>
    </xf>
    <xf numFmtId="3" fontId="4" fillId="3" borderId="16" xfId="23" applyFill="1" applyBorder="1" applyProtection="1">
      <alignment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3" fontId="4" fillId="0" borderId="19" xfId="23" applyBorder="1" applyProtection="1">
      <alignment vertic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3" fontId="4" fillId="3" borderId="23" xfId="23" applyFill="1" applyBorder="1" applyProtection="1">
      <alignment vertic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3" fontId="4" fillId="0" borderId="24" xfId="23" applyBorder="1" applyProtection="1">
      <alignment vertical="center"/>
      <protection/>
    </xf>
    <xf numFmtId="3" fontId="4" fillId="0" borderId="25" xfId="23" applyBorder="1" applyProtection="1">
      <alignment vertic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3" fontId="14" fillId="4" borderId="16" xfId="23" applyFont="1" applyFill="1" applyBorder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8" fillId="0" borderId="27" xfId="33" applyBorder="1" applyProtection="1">
      <alignment horizontal="left" vertical="center"/>
      <protection/>
    </xf>
    <xf numFmtId="0" fontId="8" fillId="0" borderId="28" xfId="33" applyBorder="1" applyProtection="1">
      <alignment horizontal="left" vertical="center"/>
      <protection/>
    </xf>
    <xf numFmtId="0" fontId="8" fillId="0" borderId="12" xfId="0" applyFont="1" applyBorder="1" applyAlignment="1" applyProtection="1">
      <alignment vertical="top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4" fontId="4" fillId="3" borderId="16" xfId="0" applyNumberFormat="1" applyFont="1" applyFill="1" applyBorder="1" applyAlignment="1" applyProtection="1">
      <alignment/>
      <protection/>
    </xf>
    <xf numFmtId="0" fontId="18" fillId="0" borderId="31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3" borderId="33" xfId="0" applyFill="1" applyBorder="1" applyAlignment="1" applyProtection="1">
      <alignment/>
      <protection/>
    </xf>
    <xf numFmtId="0" fontId="0" fillId="3" borderId="34" xfId="0" applyFill="1" applyBorder="1" applyAlignment="1" applyProtection="1">
      <alignment/>
      <protection/>
    </xf>
    <xf numFmtId="0" fontId="0" fillId="3" borderId="34" xfId="0" applyFill="1" applyBorder="1" applyAlignment="1" applyProtection="1">
      <alignment horizontal="center"/>
      <protection/>
    </xf>
    <xf numFmtId="0" fontId="0" fillId="3" borderId="17" xfId="0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0" fillId="3" borderId="35" xfId="0" applyFill="1" applyBorder="1" applyAlignment="1" applyProtection="1">
      <alignment/>
      <protection/>
    </xf>
    <xf numFmtId="0" fontId="0" fillId="0" borderId="34" xfId="0" applyBorder="1" applyAlignment="1" applyProtection="1">
      <alignment vertical="center"/>
      <protection/>
    </xf>
    <xf numFmtId="0" fontId="0" fillId="3" borderId="36" xfId="0" applyFill="1" applyBorder="1" applyAlignment="1" applyProtection="1">
      <alignment/>
      <protection/>
    </xf>
    <xf numFmtId="0" fontId="0" fillId="3" borderId="37" xfId="0" applyFill="1" applyBorder="1" applyAlignment="1" applyProtection="1">
      <alignment/>
      <protection/>
    </xf>
    <xf numFmtId="0" fontId="0" fillId="3" borderId="37" xfId="0" applyFill="1" applyBorder="1" applyAlignment="1" applyProtection="1">
      <alignment horizontal="center"/>
      <protection/>
    </xf>
    <xf numFmtId="0" fontId="0" fillId="3" borderId="38" xfId="0" applyFill="1" applyBorder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165" fontId="16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/>
      <protection/>
    </xf>
    <xf numFmtId="165" fontId="0" fillId="0" borderId="40" xfId="0" applyNumberFormat="1" applyFont="1" applyBorder="1" applyAlignment="1" applyProtection="1">
      <alignment/>
      <protection/>
    </xf>
    <xf numFmtId="2" fontId="0" fillId="0" borderId="40" xfId="0" applyNumberFormat="1" applyFont="1" applyBorder="1" applyAlignment="1" applyProtection="1">
      <alignment/>
      <protection/>
    </xf>
    <xf numFmtId="0" fontId="0" fillId="0" borderId="41" xfId="0" applyFont="1" applyBorder="1" applyAlignment="1" applyProtection="1">
      <alignment horizontal="centerContinuous"/>
      <protection/>
    </xf>
    <xf numFmtId="0" fontId="0" fillId="0" borderId="42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 horizontal="center"/>
      <protection/>
    </xf>
    <xf numFmtId="0" fontId="10" fillId="2" borderId="34" xfId="0" applyFont="1" applyFill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Continuous"/>
      <protection/>
    </xf>
    <xf numFmtId="0" fontId="0" fillId="0" borderId="7" xfId="0" applyFont="1" applyBorder="1" applyAlignment="1" applyProtection="1">
      <alignment horizontal="centerContinuous"/>
      <protection/>
    </xf>
    <xf numFmtId="0" fontId="0" fillId="0" borderId="24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165" fontId="0" fillId="0" borderId="7" xfId="0" applyNumberFormat="1" applyFont="1" applyBorder="1" applyAlignment="1" applyProtection="1">
      <alignment horizont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top" wrapText="1"/>
      <protection/>
    </xf>
    <xf numFmtId="49" fontId="2" fillId="0" borderId="0" xfId="18" applyAlignment="1" applyProtection="1">
      <alignment vertical="top" wrapText="1"/>
      <protection/>
    </xf>
    <xf numFmtId="49" fontId="2" fillId="0" borderId="0" xfId="30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34" applyAlignment="1" applyProtection="1">
      <alignment horizontal="center" vertical="top" wrapText="1"/>
      <protection/>
    </xf>
    <xf numFmtId="49" fontId="0" fillId="0" borderId="0" xfId="19" applyAlignment="1" applyProtection="1">
      <alignment vertical="top" wrapText="1"/>
      <protection/>
    </xf>
    <xf numFmtId="0" fontId="0" fillId="0" borderId="0" xfId="31" applyAlignment="1" applyProtection="1">
      <alignment vertical="top" wrapText="1"/>
      <protection/>
    </xf>
    <xf numFmtId="49" fontId="0" fillId="0" borderId="0" xfId="28" applyAlignment="1" applyProtection="1">
      <alignment horizontal="center" vertical="top" wrapText="1"/>
      <protection/>
    </xf>
    <xf numFmtId="164" fontId="0" fillId="0" borderId="0" xfId="29" applyAlignment="1" applyProtection="1">
      <alignment vertical="top" wrapText="1"/>
      <protection/>
    </xf>
    <xf numFmtId="164" fontId="0" fillId="0" borderId="0" xfId="24" applyAlignment="1" applyProtection="1">
      <alignment vertical="top" wrapText="1"/>
      <protection/>
    </xf>
    <xf numFmtId="0" fontId="7" fillId="2" borderId="0" xfId="45" applyAlignment="1" applyProtection="1">
      <alignment vertical="top" wrapText="1"/>
      <protection/>
    </xf>
    <xf numFmtId="4" fontId="0" fillId="2" borderId="0" xfId="16" applyAlignment="1" applyProtection="1">
      <alignment vertical="top" wrapText="1"/>
      <protection/>
    </xf>
    <xf numFmtId="164" fontId="0" fillId="2" borderId="0" xfId="25" applyAlignment="1" applyProtection="1">
      <alignment vertical="top" wrapText="1"/>
      <protection/>
    </xf>
    <xf numFmtId="0" fontId="4" fillId="0" borderId="0" xfId="32" applyAlignment="1" applyProtection="1">
      <alignment vertical="top" wrapText="1"/>
      <protection/>
    </xf>
    <xf numFmtId="164" fontId="4" fillId="2" borderId="0" xfId="42" applyAlignment="1" applyProtection="1">
      <alignment vertical="top" wrapText="1"/>
      <protection/>
    </xf>
    <xf numFmtId="4" fontId="4" fillId="2" borderId="0" xfId="43" applyAlignment="1" applyProtection="1">
      <alignment vertical="top" wrapText="1"/>
      <protection/>
    </xf>
    <xf numFmtId="49" fontId="0" fillId="0" borderId="0" xfId="34" applyAlignment="1" applyProtection="1" quotePrefix="1">
      <alignment horizontal="center" vertical="top" wrapText="1"/>
      <protection/>
    </xf>
    <xf numFmtId="49" fontId="3" fillId="0" borderId="0" xfId="20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4" fontId="0" fillId="5" borderId="0" xfId="15" applyFill="1" applyAlignment="1" applyProtection="1">
      <alignment vertical="top" wrapText="1"/>
      <protection locked="0"/>
    </xf>
    <xf numFmtId="0" fontId="15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47" xfId="38" applyFont="1" applyBorder="1" applyProtection="1">
      <alignment horizontal="center"/>
      <protection/>
    </xf>
    <xf numFmtId="0" fontId="0" fillId="0" borderId="0" xfId="39" applyFo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4" fontId="0" fillId="0" borderId="5" xfId="40" applyProtection="1">
      <alignment/>
      <protection/>
    </xf>
    <xf numFmtId="164" fontId="0" fillId="0" borderId="5" xfId="41" applyProtection="1">
      <alignment/>
      <protection/>
    </xf>
    <xf numFmtId="0" fontId="0" fillId="0" borderId="4" xfId="38" applyProtection="1">
      <alignment horizontal="center"/>
      <protection/>
    </xf>
    <xf numFmtId="0" fontId="0" fillId="0" borderId="0" xfId="39" applyProtection="1">
      <alignment/>
      <protection/>
    </xf>
    <xf numFmtId="4" fontId="0" fillId="0" borderId="4" xfId="15" applyBorder="1" applyProtection="1">
      <alignment/>
      <protection/>
    </xf>
    <xf numFmtId="0" fontId="0" fillId="0" borderId="48" xfId="38" applyNumberFormat="1" applyFont="1" applyBorder="1" applyProtection="1">
      <alignment horizontal="center"/>
      <protection/>
    </xf>
    <xf numFmtId="0" fontId="0" fillId="0" borderId="48" xfId="0" applyNumberFormat="1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4" fontId="0" fillId="0" borderId="49" xfId="40" applyBorder="1" applyProtection="1">
      <alignment/>
      <protection/>
    </xf>
    <xf numFmtId="4" fontId="0" fillId="0" borderId="50" xfId="40" applyBorder="1" applyProtection="1">
      <alignment/>
      <protection/>
    </xf>
    <xf numFmtId="4" fontId="0" fillId="0" borderId="16" xfId="40" applyFont="1" applyFill="1" applyBorder="1" applyProtection="1">
      <alignment/>
      <protection/>
    </xf>
    <xf numFmtId="4" fontId="0" fillId="0" borderId="51" xfId="40" applyBorder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3" fillId="0" borderId="53" xfId="0" applyFont="1" applyBorder="1" applyAlignment="1" applyProtection="1">
      <alignment horizontal="center"/>
      <protection/>
    </xf>
    <xf numFmtId="0" fontId="4" fillId="0" borderId="0" xfId="47" applyAlignment="1" applyProtection="1">
      <alignment horizontal="center" vertical="top" wrapText="1"/>
      <protection/>
    </xf>
    <xf numFmtId="0" fontId="4" fillId="0" borderId="0" xfId="46" applyAlignment="1" applyProtection="1">
      <alignment vertical="top" wrapText="1"/>
      <protection/>
    </xf>
    <xf numFmtId="0" fontId="0" fillId="0" borderId="0" xfId="48" applyAlignment="1" applyProtection="1" quotePrefix="1">
      <alignment vertical="top" wrapText="1"/>
      <protection/>
    </xf>
    <xf numFmtId="0" fontId="0" fillId="0" borderId="0" xfId="48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49" fontId="24" fillId="0" borderId="0" xfId="0" applyNumberFormat="1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4" fontId="0" fillId="5" borderId="0" xfId="0" applyNumberFormat="1" applyFont="1" applyFill="1" applyBorder="1" applyAlignment="1" applyProtection="1">
      <alignment horizontal="right" vertical="top" wrapText="1"/>
      <protection locked="0"/>
    </xf>
    <xf numFmtId="4" fontId="0" fillId="0" borderId="0" xfId="0" applyNumberFormat="1" applyFont="1" applyBorder="1" applyAlignment="1" applyProtection="1">
      <alignment horizontal="right" vertical="top" wrapText="1"/>
      <protection/>
    </xf>
    <xf numFmtId="0" fontId="28" fillId="0" borderId="0" xfId="0" applyFont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 vertical="top" wrapText="1"/>
      <protection/>
    </xf>
    <xf numFmtId="0" fontId="12" fillId="2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9" xfId="33" applyFont="1" applyBorder="1" applyProtection="1">
      <alignment horizontal="left" vertical="center"/>
      <protection/>
    </xf>
    <xf numFmtId="0" fontId="8" fillId="0" borderId="9" xfId="33" applyBorder="1" applyProtection="1">
      <alignment horizontal="left" vertical="center"/>
      <protection/>
    </xf>
    <xf numFmtId="0" fontId="8" fillId="0" borderId="29" xfId="33" applyBorder="1" applyProtection="1">
      <alignment horizontal="left" vertical="center"/>
      <protection/>
    </xf>
    <xf numFmtId="0" fontId="8" fillId="0" borderId="30" xfId="33" applyBorder="1" applyProtection="1">
      <alignment horizontal="left" vertical="center"/>
      <protection/>
    </xf>
    <xf numFmtId="0" fontId="8" fillId="0" borderId="8" xfId="33" applyBorder="1" applyProtection="1">
      <alignment horizontal="left" vertic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4" fillId="0" borderId="29" xfId="44" applyBorder="1" applyProtection="1">
      <alignment horizontal="left" vertical="center"/>
      <protection/>
    </xf>
    <xf numFmtId="0" fontId="4" fillId="0" borderId="30" xfId="44" applyBorder="1" applyProtection="1">
      <alignment horizontal="left" vertical="center"/>
      <protection/>
    </xf>
    <xf numFmtId="0" fontId="4" fillId="0" borderId="8" xfId="44" applyBorder="1" applyProtection="1">
      <alignment horizontal="left" vertical="center"/>
      <protection/>
    </xf>
    <xf numFmtId="0" fontId="4" fillId="0" borderId="9" xfId="44" applyBorder="1" applyProtection="1">
      <alignment horizontal="left" vertical="center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0" fillId="0" borderId="56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4" fillId="0" borderId="29" xfId="44" applyFont="1" applyBorder="1" applyProtection="1">
      <alignment horizontal="left" vertical="center"/>
      <protection/>
    </xf>
    <xf numFmtId="0" fontId="4" fillId="5" borderId="29" xfId="44" applyFill="1" applyBorder="1" applyProtection="1">
      <alignment horizontal="left" vertical="center"/>
      <protection locked="0"/>
    </xf>
    <xf numFmtId="0" fontId="4" fillId="5" borderId="30" xfId="44" applyFill="1" applyBorder="1" applyProtection="1">
      <alignment horizontal="left" vertical="center"/>
      <protection locked="0"/>
    </xf>
    <xf numFmtId="0" fontId="4" fillId="5" borderId="8" xfId="44" applyFill="1" applyBorder="1" applyProtection="1">
      <alignment horizontal="left" vertical="center"/>
      <protection locked="0"/>
    </xf>
    <xf numFmtId="0" fontId="5" fillId="0" borderId="31" xfId="33" applyFont="1" applyBorder="1" applyAlignment="1" applyProtection="1">
      <alignment horizontal="center" vertical="center"/>
      <protection/>
    </xf>
    <xf numFmtId="0" fontId="5" fillId="0" borderId="12" xfId="33" applyFont="1" applyBorder="1" applyAlignment="1" applyProtection="1">
      <alignment horizontal="center" vertical="center"/>
      <protection/>
    </xf>
    <xf numFmtId="0" fontId="5" fillId="0" borderId="32" xfId="33" applyFont="1" applyBorder="1" applyAlignment="1" applyProtection="1">
      <alignment horizontal="center" vertical="center"/>
      <protection/>
    </xf>
    <xf numFmtId="0" fontId="5" fillId="0" borderId="7" xfId="33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left"/>
      <protection/>
    </xf>
    <xf numFmtId="0" fontId="4" fillId="0" borderId="32" xfId="44" applyBorder="1" applyProtection="1">
      <alignment horizontal="left" vertical="center"/>
      <protection/>
    </xf>
    <xf numFmtId="0" fontId="4" fillId="0" borderId="26" xfId="44" applyBorder="1" applyProtection="1">
      <alignment horizontal="left" vertical="center"/>
      <protection/>
    </xf>
    <xf numFmtId="0" fontId="4" fillId="0" borderId="24" xfId="44" applyBorder="1" applyProtection="1">
      <alignment horizontal="left" vertical="center"/>
      <protection/>
    </xf>
    <xf numFmtId="0" fontId="4" fillId="0" borderId="57" xfId="44" applyBorder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13" fillId="2" borderId="33" xfId="0" applyFont="1" applyFill="1" applyBorder="1" applyAlignment="1" applyProtection="1">
      <alignment horizontal="center" vertical="center"/>
      <protection/>
    </xf>
    <xf numFmtId="0" fontId="11" fillId="2" borderId="34" xfId="0" applyFont="1" applyFill="1" applyBorder="1" applyAlignment="1" applyProtection="1">
      <alignment horizontal="center" vertical="center"/>
      <protection/>
    </xf>
    <xf numFmtId="0" fontId="11" fillId="2" borderId="17" xfId="0" applyFont="1" applyFill="1" applyBorder="1" applyAlignment="1" applyProtection="1">
      <alignment horizontal="center" vertical="center"/>
      <protection/>
    </xf>
    <xf numFmtId="0" fontId="4" fillId="0" borderId="54" xfId="44" applyBorder="1" applyProtection="1">
      <alignment horizontal="left" vertical="center"/>
      <protection/>
    </xf>
    <xf numFmtId="0" fontId="4" fillId="0" borderId="44" xfId="44" applyBorder="1" applyProtection="1">
      <alignment horizontal="left" vertical="center"/>
      <protection/>
    </xf>
    <xf numFmtId="0" fontId="8" fillId="0" borderId="29" xfId="33" applyBorder="1" applyAlignment="1" applyProtection="1">
      <alignment horizontal="center" vertical="center"/>
      <protection/>
    </xf>
    <xf numFmtId="0" fontId="8" fillId="0" borderId="8" xfId="33" applyBorder="1" applyAlignment="1" applyProtection="1">
      <alignment horizontal="center" vertical="center"/>
      <protection/>
    </xf>
    <xf numFmtId="3" fontId="4" fillId="0" borderId="9" xfId="23" applyBorder="1" applyProtection="1">
      <alignment vertical="center"/>
      <protection/>
    </xf>
    <xf numFmtId="0" fontId="5" fillId="0" borderId="58" xfId="33" applyFont="1" applyBorder="1" applyAlignment="1" applyProtection="1">
      <alignment horizontal="center" vertical="center"/>
      <protection/>
    </xf>
    <xf numFmtId="0" fontId="5" fillId="0" borderId="40" xfId="33" applyFont="1" applyBorder="1" applyAlignment="1" applyProtection="1">
      <alignment horizontal="center" vertical="center"/>
      <protection/>
    </xf>
    <xf numFmtId="0" fontId="4" fillId="3" borderId="59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/>
      <protection/>
    </xf>
    <xf numFmtId="0" fontId="4" fillId="3" borderId="61" xfId="0" applyFont="1" applyFill="1" applyBorder="1" applyAlignment="1" applyProtection="1">
      <alignment horizontal="center" vertical="center"/>
      <protection/>
    </xf>
    <xf numFmtId="0" fontId="4" fillId="3" borderId="62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63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" fillId="0" borderId="29" xfId="0" applyFont="1" applyBorder="1" applyAlignment="1" applyProtection="1">
      <alignment horizontal="right"/>
      <protection/>
    </xf>
    <xf numFmtId="0" fontId="8" fillId="0" borderId="30" xfId="0" applyFont="1" applyBorder="1" applyAlignment="1" applyProtection="1">
      <alignment horizontal="right"/>
      <protection/>
    </xf>
    <xf numFmtId="0" fontId="8" fillId="0" borderId="57" xfId="0" applyFont="1" applyBorder="1" applyAlignment="1" applyProtection="1">
      <alignment horizontal="right"/>
      <protection/>
    </xf>
    <xf numFmtId="0" fontId="13" fillId="2" borderId="66" xfId="0" applyFont="1" applyFill="1" applyBorder="1" applyAlignment="1" applyProtection="1">
      <alignment horizontal="center"/>
      <protection/>
    </xf>
    <xf numFmtId="0" fontId="11" fillId="2" borderId="47" xfId="0" applyFont="1" applyFill="1" applyBorder="1" applyAlignment="1" applyProtection="1">
      <alignment horizontal="center"/>
      <protection/>
    </xf>
    <xf numFmtId="0" fontId="11" fillId="2" borderId="58" xfId="0" applyFont="1" applyFill="1" applyBorder="1" applyAlignment="1" applyProtection="1">
      <alignment horizontal="center"/>
      <protection/>
    </xf>
    <xf numFmtId="0" fontId="11" fillId="2" borderId="67" xfId="0" applyFont="1" applyFill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 horizontal="left"/>
      <protection/>
    </xf>
    <xf numFmtId="0" fontId="8" fillId="0" borderId="5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/>
      <protection/>
    </xf>
    <xf numFmtId="0" fontId="8" fillId="0" borderId="54" xfId="0" applyFont="1" applyBorder="1" applyAlignment="1" applyProtection="1">
      <alignment/>
      <protection/>
    </xf>
    <xf numFmtId="0" fontId="8" fillId="0" borderId="53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4" fillId="0" borderId="18" xfId="44" applyBorder="1" applyProtection="1">
      <alignment horizontal="left" vertical="center"/>
      <protection/>
    </xf>
    <xf numFmtId="0" fontId="4" fillId="0" borderId="0" xfId="44" applyBorder="1" applyProtection="1">
      <alignment horizontal="left" vertical="center"/>
      <protection/>
    </xf>
    <xf numFmtId="0" fontId="4" fillId="0" borderId="5" xfId="44" applyBorder="1" applyProtection="1">
      <alignment horizontal="left" vertical="center"/>
      <protection/>
    </xf>
    <xf numFmtId="0" fontId="8" fillId="0" borderId="18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5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9" fillId="0" borderId="29" xfId="44" applyFont="1" applyBorder="1" applyProtection="1">
      <alignment horizontal="left" vertical="center"/>
      <protection/>
    </xf>
    <xf numFmtId="0" fontId="9" fillId="0" borderId="57" xfId="44" applyFont="1" applyBorder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4" fillId="0" borderId="68" xfId="44" applyBorder="1" applyProtection="1">
      <alignment horizontal="left" vertical="center"/>
      <protection/>
    </xf>
    <xf numFmtId="0" fontId="4" fillId="0" borderId="41" xfId="44" applyBorder="1" applyProtection="1">
      <alignment horizontal="left" vertical="center"/>
      <protection/>
    </xf>
    <xf numFmtId="0" fontId="4" fillId="0" borderId="69" xfId="44" applyBorder="1" applyProtection="1">
      <alignment horizontal="left" vertical="center"/>
      <protection/>
    </xf>
    <xf numFmtId="0" fontId="9" fillId="0" borderId="63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57" xfId="33" applyBorder="1" applyAlignment="1" applyProtection="1">
      <alignment horizontal="center" vertical="center"/>
      <protection/>
    </xf>
    <xf numFmtId="0" fontId="9" fillId="5" borderId="29" xfId="44" applyFont="1" applyFill="1" applyBorder="1" applyProtection="1">
      <alignment horizontal="left" vertical="center"/>
      <protection locked="0"/>
    </xf>
    <xf numFmtId="0" fontId="9" fillId="5" borderId="57" xfId="44" applyFont="1" applyFill="1" applyBorder="1" applyProtection="1">
      <alignment horizontal="left" vertical="center"/>
      <protection locked="0"/>
    </xf>
    <xf numFmtId="3" fontId="4" fillId="0" borderId="10" xfId="23" applyBorder="1" applyProtection="1">
      <alignment vertical="center"/>
      <protection/>
    </xf>
    <xf numFmtId="0" fontId="8" fillId="0" borderId="10" xfId="33" applyFont="1" applyBorder="1" applyProtection="1">
      <alignment horizontal="left" vertical="center"/>
      <protection/>
    </xf>
    <xf numFmtId="0" fontId="4" fillId="0" borderId="55" xfId="44" applyBorder="1" applyProtection="1">
      <alignment horizontal="left" vertical="center"/>
      <protection/>
    </xf>
    <xf numFmtId="0" fontId="4" fillId="0" borderId="45" xfId="44" applyBorder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9" xfId="0" applyBorder="1" applyAlignment="1" applyProtection="1">
      <alignment horizontal="left" vertical="top" wrapText="1"/>
      <protection/>
    </xf>
    <xf numFmtId="0" fontId="0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2" fontId="16" fillId="0" borderId="0" xfId="0" applyNumberFormat="1" applyFont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49" fontId="24" fillId="0" borderId="0" xfId="0" applyNumberFormat="1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wrapText="1"/>
      <protection/>
    </xf>
    <xf numFmtId="0" fontId="24" fillId="5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</cellXfs>
  <cellStyles count="36">
    <cellStyle name="Normal" xfId="0"/>
    <cellStyle name="CenaJednPolozky" xfId="15"/>
    <cellStyle name="CenaPolozkyCelk" xfId="16"/>
    <cellStyle name="CenaPolozkyHZSCelk" xfId="17"/>
    <cellStyle name="CisloOddilu" xfId="18"/>
    <cellStyle name="CisloPolozky" xfId="19"/>
    <cellStyle name="CisloSpecif" xfId="20"/>
    <cellStyle name="Comma" xfId="21"/>
    <cellStyle name="Comma [0]" xfId="22"/>
    <cellStyle name="Čísla v krycím listu" xfId="23"/>
    <cellStyle name="HmotnJednPolozky" xfId="24"/>
    <cellStyle name="HmotnPolozkyCelk" xfId="25"/>
    <cellStyle name="Currency" xfId="26"/>
    <cellStyle name="Currency [0]" xfId="27"/>
    <cellStyle name="MJPolozky" xfId="28"/>
    <cellStyle name="MnozstviPolozky" xfId="29"/>
    <cellStyle name="NazevOddilu" xfId="30"/>
    <cellStyle name="NazevPolozky" xfId="31"/>
    <cellStyle name="NazevSouctuOddilu" xfId="32"/>
    <cellStyle name="Pevné texty v krycím listu" xfId="33"/>
    <cellStyle name="PoradCisloPolozky" xfId="34"/>
    <cellStyle name="PorizovaniSkutecnosti" xfId="35"/>
    <cellStyle name="Percent" xfId="36"/>
    <cellStyle name="ProcentoPrirazPol" xfId="37"/>
    <cellStyle name="RekapCisloOdd" xfId="38"/>
    <cellStyle name="RekapNazOdd" xfId="39"/>
    <cellStyle name="RekapOddiluSoucet" xfId="40"/>
    <cellStyle name="RekapTonaz" xfId="41"/>
    <cellStyle name="SoucetHmotOddilu" xfId="42"/>
    <cellStyle name="SoucetMontaziOddilu" xfId="43"/>
    <cellStyle name="Text v krycím listu" xfId="44"/>
    <cellStyle name="TonazSute" xfId="45"/>
    <cellStyle name="VykazPolozka" xfId="46"/>
    <cellStyle name="VykazPorCisPolozky" xfId="47"/>
    <cellStyle name="VykazVzorec" xfId="48"/>
    <cellStyle name="VypocetSkutecnosti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tabColor indexed="10"/>
  </sheetPr>
  <dimension ref="A1:K44"/>
  <sheetViews>
    <sheetView showGridLines="0" tabSelected="1" workbookViewId="0" topLeftCell="A1">
      <selection activeCell="A1" sqref="A1:K4"/>
    </sheetView>
  </sheetViews>
  <sheetFormatPr defaultColWidth="9.00390625" defaultRowHeight="12.75"/>
  <cols>
    <col min="1" max="1" width="2.625" style="2" customWidth="1"/>
    <col min="2" max="2" width="10.625" style="2" customWidth="1"/>
    <col min="3" max="3" width="7.25390625" style="2" customWidth="1"/>
    <col min="4" max="4" width="12.00390625" style="2" customWidth="1"/>
    <col min="5" max="5" width="12.75390625" style="2" customWidth="1"/>
    <col min="6" max="6" width="2.625" style="2" customWidth="1"/>
    <col min="7" max="7" width="11.25390625" style="2" customWidth="1"/>
    <col min="8" max="8" width="3.00390625" style="2" customWidth="1"/>
    <col min="9" max="9" width="13.00390625" style="2" customWidth="1"/>
    <col min="10" max="10" width="4.375" style="2" customWidth="1"/>
    <col min="11" max="11" width="12.00390625" style="2" customWidth="1"/>
    <col min="12" max="16384" width="9.125" style="2" customWidth="1"/>
  </cols>
  <sheetData>
    <row r="1" spans="1:11" ht="15.75" customHeight="1">
      <c r="A1" s="180" t="s">
        <v>264</v>
      </c>
      <c r="B1" s="90"/>
      <c r="C1" s="62"/>
      <c r="D1" s="62"/>
      <c r="E1" s="62"/>
      <c r="F1" s="62"/>
      <c r="G1" s="62"/>
      <c r="H1" s="62"/>
      <c r="I1" s="62"/>
      <c r="J1" s="62"/>
      <c r="K1" s="25"/>
    </row>
    <row r="2" spans="1:11" ht="15.75" customHeight="1">
      <c r="A2" s="26"/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ht="15.75" customHeight="1">
      <c r="A3" s="26"/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15.75" customHeight="1" thickBot="1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15.75" customHeight="1">
      <c r="A5" s="3" t="s">
        <v>36</v>
      </c>
      <c r="B5" s="4"/>
      <c r="C5" s="208" t="s">
        <v>79</v>
      </c>
      <c r="D5" s="209"/>
      <c r="E5" s="209"/>
      <c r="F5" s="209"/>
      <c r="G5" s="209"/>
      <c r="H5" s="209"/>
      <c r="I5" s="209"/>
      <c r="J5" s="209"/>
      <c r="K5" s="210"/>
    </row>
    <row r="6" spans="1:11" ht="15.75" customHeight="1">
      <c r="A6" s="5" t="s">
        <v>37</v>
      </c>
      <c r="B6" s="6"/>
      <c r="C6" s="190" t="s">
        <v>81</v>
      </c>
      <c r="D6" s="191"/>
      <c r="E6" s="191"/>
      <c r="F6" s="191"/>
      <c r="G6" s="191"/>
      <c r="H6" s="191"/>
      <c r="I6" s="191"/>
      <c r="J6" s="191"/>
      <c r="K6" s="211"/>
    </row>
    <row r="7" spans="1:11" ht="15.75" customHeight="1">
      <c r="A7" s="196"/>
      <c r="B7" s="197"/>
      <c r="C7" s="197"/>
      <c r="D7" s="197"/>
      <c r="E7" s="197"/>
      <c r="F7" s="197"/>
      <c r="G7" s="197"/>
      <c r="H7" s="222" t="s">
        <v>51</v>
      </c>
      <c r="I7" s="223"/>
      <c r="J7" s="222" t="s">
        <v>52</v>
      </c>
      <c r="K7" s="285"/>
    </row>
    <row r="8" spans="1:11" ht="15.75" customHeight="1">
      <c r="A8" s="5" t="s">
        <v>38</v>
      </c>
      <c r="B8" s="6"/>
      <c r="C8" s="198" t="s">
        <v>262</v>
      </c>
      <c r="D8" s="191"/>
      <c r="E8" s="191"/>
      <c r="F8" s="191"/>
      <c r="G8" s="192"/>
      <c r="H8" s="190"/>
      <c r="I8" s="192"/>
      <c r="J8" s="276"/>
      <c r="K8" s="277"/>
    </row>
    <row r="9" spans="1:11" ht="15.75" customHeight="1">
      <c r="A9" s="5" t="s">
        <v>39</v>
      </c>
      <c r="B9" s="6"/>
      <c r="C9" s="190" t="s">
        <v>147</v>
      </c>
      <c r="D9" s="191"/>
      <c r="E9" s="191"/>
      <c r="F9" s="191"/>
      <c r="G9" s="192"/>
      <c r="H9" s="190"/>
      <c r="I9" s="192"/>
      <c r="J9" s="276"/>
      <c r="K9" s="277"/>
    </row>
    <row r="10" spans="1:11" ht="15.75" customHeight="1">
      <c r="A10" s="5" t="s">
        <v>40</v>
      </c>
      <c r="B10" s="6"/>
      <c r="C10" s="199"/>
      <c r="D10" s="200"/>
      <c r="E10" s="200"/>
      <c r="F10" s="200"/>
      <c r="G10" s="201"/>
      <c r="H10" s="199"/>
      <c r="I10" s="201"/>
      <c r="J10" s="286"/>
      <c r="K10" s="287"/>
    </row>
    <row r="11" spans="1:11" ht="15.75" customHeight="1">
      <c r="A11" s="5" t="s">
        <v>41</v>
      </c>
      <c r="B11" s="6"/>
      <c r="C11" s="190"/>
      <c r="D11" s="191"/>
      <c r="E11" s="191"/>
      <c r="F11" s="191"/>
      <c r="G11" s="192"/>
      <c r="H11" s="190"/>
      <c r="I11" s="192"/>
      <c r="J11" s="276"/>
      <c r="K11" s="277"/>
    </row>
    <row r="12" spans="1:11" ht="15.75" customHeight="1">
      <c r="A12" s="5" t="s">
        <v>42</v>
      </c>
      <c r="B12" s="6"/>
      <c r="C12" s="190" t="s">
        <v>150</v>
      </c>
      <c r="D12" s="191"/>
      <c r="E12" s="191"/>
      <c r="F12" s="191"/>
      <c r="G12" s="192"/>
      <c r="H12" s="190"/>
      <c r="I12" s="192"/>
      <c r="J12" s="276"/>
      <c r="K12" s="277"/>
    </row>
    <row r="13" spans="1:11" ht="15.75" customHeight="1">
      <c r="A13" s="5" t="s">
        <v>43</v>
      </c>
      <c r="B13" s="6"/>
      <c r="C13" s="198" t="s">
        <v>262</v>
      </c>
      <c r="D13" s="191"/>
      <c r="E13" s="191"/>
      <c r="F13" s="191"/>
      <c r="G13" s="192"/>
      <c r="H13" s="190"/>
      <c r="I13" s="192"/>
      <c r="J13" s="276"/>
      <c r="K13" s="277"/>
    </row>
    <row r="14" spans="1:11" ht="15.75" customHeight="1">
      <c r="A14" s="5" t="s">
        <v>44</v>
      </c>
      <c r="B14" s="6"/>
      <c r="C14" s="190"/>
      <c r="D14" s="191"/>
      <c r="E14" s="191"/>
      <c r="F14" s="191"/>
      <c r="G14" s="192"/>
      <c r="H14" s="190"/>
      <c r="I14" s="192"/>
      <c r="J14" s="276"/>
      <c r="K14" s="277"/>
    </row>
    <row r="15" spans="1:11" ht="15.75" customHeight="1">
      <c r="A15" s="5" t="s">
        <v>45</v>
      </c>
      <c r="B15" s="6"/>
      <c r="C15" s="190"/>
      <c r="D15" s="192"/>
      <c r="E15" s="7" t="s">
        <v>50</v>
      </c>
      <c r="F15" s="224">
        <v>0</v>
      </c>
      <c r="G15" s="224"/>
      <c r="H15" s="183" t="s">
        <v>76</v>
      </c>
      <c r="I15" s="183"/>
      <c r="J15" s="224">
        <v>0</v>
      </c>
      <c r="K15" s="288"/>
    </row>
    <row r="16" spans="1:11" ht="15.75" customHeight="1">
      <c r="A16" s="5" t="s">
        <v>46</v>
      </c>
      <c r="B16" s="6"/>
      <c r="C16" s="190"/>
      <c r="D16" s="192"/>
      <c r="E16" s="7" t="s">
        <v>49</v>
      </c>
      <c r="F16" s="193"/>
      <c r="G16" s="193"/>
      <c r="H16" s="182" t="s">
        <v>75</v>
      </c>
      <c r="I16" s="182"/>
      <c r="J16" s="182" t="s">
        <v>152</v>
      </c>
      <c r="K16" s="289"/>
    </row>
    <row r="17" spans="1:11" ht="15.75" customHeight="1" thickBot="1">
      <c r="A17" s="10" t="s">
        <v>47</v>
      </c>
      <c r="B17" s="11"/>
      <c r="C17" s="220"/>
      <c r="D17" s="221"/>
      <c r="E17" s="12" t="s">
        <v>48</v>
      </c>
      <c r="F17" s="220"/>
      <c r="G17" s="221"/>
      <c r="H17" s="220" t="s">
        <v>149</v>
      </c>
      <c r="I17" s="290"/>
      <c r="J17" s="290"/>
      <c r="K17" s="291"/>
    </row>
    <row r="18" spans="1:11" ht="21" customHeight="1" thickBot="1">
      <c r="A18" s="217" t="s">
        <v>53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9"/>
    </row>
    <row r="19" spans="1:11" ht="21.75" customHeight="1" thickBot="1">
      <c r="A19" s="227" t="s">
        <v>54</v>
      </c>
      <c r="B19" s="228"/>
      <c r="C19" s="228"/>
      <c r="D19" s="228"/>
      <c r="E19" s="229"/>
      <c r="F19" s="13"/>
      <c r="G19" s="230" t="s">
        <v>153</v>
      </c>
      <c r="H19" s="228"/>
      <c r="I19" s="228"/>
      <c r="J19" s="228"/>
      <c r="K19" s="231"/>
    </row>
    <row r="20" spans="1:11" ht="15.75" customHeight="1">
      <c r="A20" s="14">
        <v>1</v>
      </c>
      <c r="B20" s="225" t="s">
        <v>55</v>
      </c>
      <c r="C20" s="226"/>
      <c r="D20" s="15" t="s">
        <v>34</v>
      </c>
      <c r="E20" s="16">
        <v>0</v>
      </c>
      <c r="F20" s="17">
        <v>13</v>
      </c>
      <c r="G20" s="280"/>
      <c r="H20" s="281"/>
      <c r="I20" s="281"/>
      <c r="J20" s="282"/>
      <c r="K20" s="18">
        <v>0</v>
      </c>
    </row>
    <row r="21" spans="1:11" ht="15.75" customHeight="1">
      <c r="A21" s="19">
        <v>2</v>
      </c>
      <c r="B21" s="204"/>
      <c r="C21" s="205"/>
      <c r="D21" s="7" t="s">
        <v>35</v>
      </c>
      <c r="E21" s="8">
        <v>0</v>
      </c>
      <c r="F21" s="20">
        <v>14</v>
      </c>
      <c r="G21" s="190"/>
      <c r="H21" s="191"/>
      <c r="I21" s="191"/>
      <c r="J21" s="192"/>
      <c r="K21" s="9">
        <v>0</v>
      </c>
    </row>
    <row r="22" spans="1:11" ht="15.75" customHeight="1">
      <c r="A22" s="19">
        <v>3</v>
      </c>
      <c r="B22" s="202" t="s">
        <v>56</v>
      </c>
      <c r="C22" s="203"/>
      <c r="D22" s="7" t="s">
        <v>57</v>
      </c>
      <c r="E22" s="8">
        <f>REKAPITULACE!E21</f>
        <v>0</v>
      </c>
      <c r="F22" s="20">
        <v>15</v>
      </c>
      <c r="G22" s="190"/>
      <c r="H22" s="191"/>
      <c r="I22" s="191"/>
      <c r="J22" s="192"/>
      <c r="K22" s="9">
        <v>0</v>
      </c>
    </row>
    <row r="23" spans="1:11" ht="15.75" customHeight="1" thickBot="1">
      <c r="A23" s="19">
        <v>4</v>
      </c>
      <c r="B23" s="204"/>
      <c r="C23" s="205"/>
      <c r="D23" s="7" t="s">
        <v>58</v>
      </c>
      <c r="E23" s="21">
        <v>0</v>
      </c>
      <c r="F23" s="22">
        <v>16</v>
      </c>
      <c r="G23" s="190"/>
      <c r="H23" s="191"/>
      <c r="I23" s="191"/>
      <c r="J23" s="192"/>
      <c r="K23" s="9">
        <v>0</v>
      </c>
    </row>
    <row r="24" spans="1:11" ht="15.75" customHeight="1" thickBot="1">
      <c r="A24" s="19">
        <v>5</v>
      </c>
      <c r="B24" s="195" t="s">
        <v>63</v>
      </c>
      <c r="C24" s="206"/>
      <c r="D24" s="207"/>
      <c r="E24" s="23">
        <f>SUM(E20:E23)</f>
        <v>0</v>
      </c>
      <c r="F24" s="24">
        <v>17</v>
      </c>
      <c r="G24" s="190"/>
      <c r="H24" s="191"/>
      <c r="I24" s="191"/>
      <c r="J24" s="192"/>
      <c r="K24" s="9">
        <v>0</v>
      </c>
    </row>
    <row r="25" spans="1:11" ht="15.75" customHeight="1">
      <c r="A25" s="19">
        <v>6</v>
      </c>
      <c r="B25" s="184" t="s">
        <v>64</v>
      </c>
      <c r="C25" s="185"/>
      <c r="D25" s="186"/>
      <c r="E25" s="16">
        <v>0</v>
      </c>
      <c r="F25" s="22">
        <v>18</v>
      </c>
      <c r="G25" s="190"/>
      <c r="H25" s="191"/>
      <c r="I25" s="191"/>
      <c r="J25" s="192"/>
      <c r="K25" s="9">
        <v>0</v>
      </c>
    </row>
    <row r="26" spans="1:11" ht="15.75" customHeight="1" thickBot="1">
      <c r="A26" s="19">
        <v>7</v>
      </c>
      <c r="B26" s="184" t="s">
        <v>65</v>
      </c>
      <c r="C26" s="185"/>
      <c r="D26" s="186"/>
      <c r="E26" s="21">
        <v>0</v>
      </c>
      <c r="F26" s="22">
        <v>19</v>
      </c>
      <c r="G26" s="190"/>
      <c r="H26" s="191"/>
      <c r="I26" s="191"/>
      <c r="J26" s="192"/>
      <c r="K26" s="9">
        <v>0</v>
      </c>
    </row>
    <row r="27" spans="1:11" ht="15.75" customHeight="1" thickBot="1">
      <c r="A27" s="19">
        <v>8</v>
      </c>
      <c r="B27" s="195" t="s">
        <v>66</v>
      </c>
      <c r="C27" s="206"/>
      <c r="D27" s="207"/>
      <c r="E27" s="23">
        <f>SUM(E24:E26)</f>
        <v>0</v>
      </c>
      <c r="F27" s="24">
        <v>20</v>
      </c>
      <c r="G27" s="190"/>
      <c r="H27" s="191"/>
      <c r="I27" s="191"/>
      <c r="J27" s="192"/>
      <c r="K27" s="9">
        <v>0</v>
      </c>
    </row>
    <row r="28" spans="1:11" ht="15.75" customHeight="1">
      <c r="A28" s="19">
        <v>9</v>
      </c>
      <c r="B28" s="184" t="s">
        <v>67</v>
      </c>
      <c r="C28" s="185"/>
      <c r="D28" s="186"/>
      <c r="E28" s="16">
        <v>0</v>
      </c>
      <c r="F28" s="22">
        <v>21</v>
      </c>
      <c r="G28" s="190"/>
      <c r="H28" s="191"/>
      <c r="I28" s="191"/>
      <c r="J28" s="192"/>
      <c r="K28" s="9">
        <v>0</v>
      </c>
    </row>
    <row r="29" spans="1:11" ht="15.75" customHeight="1">
      <c r="A29" s="19">
        <v>10</v>
      </c>
      <c r="B29" s="184" t="s">
        <v>68</v>
      </c>
      <c r="C29" s="185"/>
      <c r="D29" s="186"/>
      <c r="E29" s="8">
        <v>0</v>
      </c>
      <c r="F29" s="22">
        <v>22</v>
      </c>
      <c r="G29" s="190"/>
      <c r="H29" s="191"/>
      <c r="I29" s="191"/>
      <c r="J29" s="192"/>
      <c r="K29" s="9">
        <v>0</v>
      </c>
    </row>
    <row r="30" spans="1:11" ht="15.75" customHeight="1" thickBot="1">
      <c r="A30" s="19">
        <v>11</v>
      </c>
      <c r="B30" s="184" t="s">
        <v>69</v>
      </c>
      <c r="C30" s="185"/>
      <c r="D30" s="186"/>
      <c r="E30" s="21">
        <v>0</v>
      </c>
      <c r="F30" s="22">
        <v>23</v>
      </c>
      <c r="G30" s="190"/>
      <c r="H30" s="191"/>
      <c r="I30" s="191"/>
      <c r="J30" s="192"/>
      <c r="K30" s="9">
        <v>0</v>
      </c>
    </row>
    <row r="31" spans="1:11" ht="15.75" customHeight="1" thickBot="1">
      <c r="A31" s="27">
        <v>12</v>
      </c>
      <c r="B31" s="195" t="s">
        <v>70</v>
      </c>
      <c r="C31" s="206"/>
      <c r="D31" s="207"/>
      <c r="E31" s="28">
        <f>SUM(E27:E30)</f>
        <v>0</v>
      </c>
      <c r="F31" s="29">
        <v>24</v>
      </c>
      <c r="G31" s="193"/>
      <c r="H31" s="193"/>
      <c r="I31" s="193"/>
      <c r="J31" s="193"/>
      <c r="K31" s="30">
        <v>0</v>
      </c>
    </row>
    <row r="32" spans="1:11" ht="15.75" customHeight="1" thickBot="1">
      <c r="A32" s="31"/>
      <c r="B32" s="187"/>
      <c r="C32" s="188"/>
      <c r="D32" s="189"/>
      <c r="E32" s="32"/>
      <c r="F32" s="33">
        <v>25</v>
      </c>
      <c r="G32" s="283" t="s">
        <v>154</v>
      </c>
      <c r="H32" s="284"/>
      <c r="I32" s="284"/>
      <c r="J32" s="34"/>
      <c r="K32" s="35">
        <f>VON!G28</f>
        <v>0</v>
      </c>
    </row>
    <row r="33" spans="1:11" ht="15.75" customHeight="1" thickBot="1">
      <c r="A33" s="240"/>
      <c r="B33" s="241"/>
      <c r="C33" s="241"/>
      <c r="D33" s="241"/>
      <c r="E33" s="241"/>
      <c r="F33" s="248" t="s">
        <v>59</v>
      </c>
      <c r="G33" s="249"/>
      <c r="H33" s="249"/>
      <c r="I33" s="249"/>
      <c r="J33" s="250"/>
      <c r="K33" s="251"/>
    </row>
    <row r="34" spans="1:11" ht="15.75" customHeight="1" thickBot="1">
      <c r="A34" s="240"/>
      <c r="B34" s="241"/>
      <c r="C34" s="241"/>
      <c r="D34" s="241"/>
      <c r="E34" s="241"/>
      <c r="F34" s="36">
        <v>26</v>
      </c>
      <c r="G34" s="194" t="s">
        <v>71</v>
      </c>
      <c r="H34" s="194"/>
      <c r="I34" s="194"/>
      <c r="J34" s="195"/>
      <c r="K34" s="28">
        <f>E31+K32</f>
        <v>0</v>
      </c>
    </row>
    <row r="35" spans="1:11" ht="15.75" customHeight="1">
      <c r="A35" s="240"/>
      <c r="B35" s="241"/>
      <c r="C35" s="241"/>
      <c r="D35" s="241"/>
      <c r="E35" s="241"/>
      <c r="F35" s="36">
        <v>27</v>
      </c>
      <c r="G35" s="183" t="s">
        <v>151</v>
      </c>
      <c r="H35" s="183"/>
      <c r="I35" s="183"/>
      <c r="J35" s="183"/>
      <c r="K35" s="37">
        <f>K34*0.21</f>
        <v>0</v>
      </c>
    </row>
    <row r="36" spans="1:11" ht="15.75" customHeight="1">
      <c r="A36" s="240"/>
      <c r="B36" s="241"/>
      <c r="C36" s="241"/>
      <c r="D36" s="241"/>
      <c r="E36" s="241"/>
      <c r="F36" s="36">
        <v>28</v>
      </c>
      <c r="G36" s="182"/>
      <c r="H36" s="183"/>
      <c r="I36" s="183"/>
      <c r="J36" s="183"/>
      <c r="K36" s="38"/>
    </row>
    <row r="37" spans="1:11" ht="15.75" customHeight="1" thickBot="1">
      <c r="A37" s="240"/>
      <c r="B37" s="241"/>
      <c r="C37" s="241"/>
      <c r="D37" s="241"/>
      <c r="E37" s="241"/>
      <c r="F37" s="36">
        <v>29</v>
      </c>
      <c r="G37" s="182"/>
      <c r="H37" s="183"/>
      <c r="I37" s="183"/>
      <c r="J37" s="183"/>
      <c r="K37" s="38"/>
    </row>
    <row r="38" spans="1:11" ht="15.75" customHeight="1" thickBot="1">
      <c r="A38" s="240"/>
      <c r="B38" s="241"/>
      <c r="C38" s="241"/>
      <c r="D38" s="241"/>
      <c r="E38" s="241"/>
      <c r="F38" s="39">
        <v>30</v>
      </c>
      <c r="G38" s="278" t="s">
        <v>77</v>
      </c>
      <c r="H38" s="278"/>
      <c r="I38" s="278"/>
      <c r="J38" s="279"/>
      <c r="K38" s="40">
        <f>SUM(K34:K37)</f>
        <v>0</v>
      </c>
    </row>
    <row r="39" spans="1:11" ht="15.75" customHeight="1">
      <c r="A39" s="242"/>
      <c r="B39" s="243"/>
      <c r="C39" s="243"/>
      <c r="D39" s="243"/>
      <c r="E39" s="243"/>
      <c r="F39" s="243"/>
      <c r="G39" s="243"/>
      <c r="H39" s="243"/>
      <c r="I39" s="243"/>
      <c r="J39" s="243"/>
      <c r="K39" s="244"/>
    </row>
    <row r="40" spans="1:11" ht="15.75" customHeight="1">
      <c r="A40" s="42" t="s">
        <v>148</v>
      </c>
      <c r="B40" s="43"/>
      <c r="C40" s="44"/>
      <c r="D40" s="235"/>
      <c r="E40" s="236"/>
      <c r="F40" s="273" t="s">
        <v>72</v>
      </c>
      <c r="G40" s="274"/>
      <c r="H40" s="275"/>
      <c r="I40" s="245" t="s">
        <v>80</v>
      </c>
      <c r="J40" s="246"/>
      <c r="K40" s="247"/>
    </row>
    <row r="41" spans="1:11" ht="15.75" customHeight="1">
      <c r="A41" s="261"/>
      <c r="B41" s="262"/>
      <c r="C41" s="263"/>
      <c r="D41" s="237"/>
      <c r="E41" s="238"/>
      <c r="F41" s="273" t="s">
        <v>73</v>
      </c>
      <c r="G41" s="274"/>
      <c r="H41" s="275"/>
      <c r="I41" s="258">
        <v>329</v>
      </c>
      <c r="J41" s="259"/>
      <c r="K41" s="260"/>
    </row>
    <row r="42" spans="1:11" ht="15.75" customHeight="1">
      <c r="A42" s="264"/>
      <c r="B42" s="265"/>
      <c r="C42" s="266"/>
      <c r="D42" s="237"/>
      <c r="E42" s="238"/>
      <c r="F42" s="273" t="s">
        <v>74</v>
      </c>
      <c r="G42" s="274"/>
      <c r="H42" s="275"/>
      <c r="I42" s="252"/>
      <c r="J42" s="253"/>
      <c r="K42" s="254"/>
    </row>
    <row r="43" spans="1:11" ht="15.75" customHeight="1">
      <c r="A43" s="267"/>
      <c r="B43" s="268"/>
      <c r="C43" s="269"/>
      <c r="D43" s="237"/>
      <c r="E43" s="238"/>
      <c r="F43" s="273"/>
      <c r="G43" s="274"/>
      <c r="H43" s="275"/>
      <c r="I43" s="258"/>
      <c r="J43" s="259"/>
      <c r="K43" s="260"/>
    </row>
    <row r="44" spans="1:11" ht="15.75" customHeight="1" thickBot="1">
      <c r="A44" s="232" t="s">
        <v>60</v>
      </c>
      <c r="B44" s="233"/>
      <c r="C44" s="234"/>
      <c r="D44" s="239" t="s">
        <v>61</v>
      </c>
      <c r="E44" s="234"/>
      <c r="F44" s="270" t="s">
        <v>62</v>
      </c>
      <c r="G44" s="271"/>
      <c r="H44" s="272"/>
      <c r="I44" s="255"/>
      <c r="J44" s="256"/>
      <c r="K44" s="257"/>
    </row>
  </sheetData>
  <sheetProtection password="CEE1" sheet="1" objects="1" scenarios="1"/>
  <mergeCells count="88">
    <mergeCell ref="J12:K12"/>
    <mergeCell ref="J13:K13"/>
    <mergeCell ref="J14:K14"/>
    <mergeCell ref="H13:I13"/>
    <mergeCell ref="H14:I14"/>
    <mergeCell ref="G26:J26"/>
    <mergeCell ref="G27:J27"/>
    <mergeCell ref="G28:J28"/>
    <mergeCell ref="H17:K17"/>
    <mergeCell ref="G25:J25"/>
    <mergeCell ref="H15:I15"/>
    <mergeCell ref="H16:I16"/>
    <mergeCell ref="J15:K15"/>
    <mergeCell ref="J16:K16"/>
    <mergeCell ref="J7:K7"/>
    <mergeCell ref="J8:K8"/>
    <mergeCell ref="J9:K9"/>
    <mergeCell ref="J10:K10"/>
    <mergeCell ref="H9:I9"/>
    <mergeCell ref="H10:I10"/>
    <mergeCell ref="H11:I11"/>
    <mergeCell ref="H12:I12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G24:J24"/>
    <mergeCell ref="I42:K42"/>
    <mergeCell ref="I44:K44"/>
    <mergeCell ref="I43:K43"/>
    <mergeCell ref="A41:C41"/>
    <mergeCell ref="A42:C43"/>
    <mergeCell ref="F44:H44"/>
    <mergeCell ref="F42:H42"/>
    <mergeCell ref="I41:K41"/>
    <mergeCell ref="F43:H43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6:D26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H7:I7"/>
    <mergeCell ref="C11:G11"/>
    <mergeCell ref="C12:G12"/>
    <mergeCell ref="C13:G13"/>
    <mergeCell ref="B22:C23"/>
    <mergeCell ref="A7:G7"/>
    <mergeCell ref="C8:G8"/>
    <mergeCell ref="C9:G9"/>
    <mergeCell ref="C10:G10"/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</mergeCells>
  <printOptions/>
  <pageMargins left="0.58" right="0.4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28"/>
  <sheetViews>
    <sheetView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0.875" style="2" customWidth="1"/>
    <col min="3" max="3" width="56.75390625" style="2" customWidth="1"/>
    <col min="4" max="4" width="8.00390625" style="2" customWidth="1"/>
    <col min="5" max="5" width="9.125" style="2" customWidth="1"/>
    <col min="6" max="6" width="11.875" style="2" customWidth="1"/>
    <col min="7" max="7" width="11.75390625" style="2" customWidth="1"/>
    <col min="8" max="16384" width="9.125" style="2" customWidth="1"/>
  </cols>
  <sheetData>
    <row r="1" spans="1:7" ht="15">
      <c r="A1" s="67"/>
      <c r="B1" s="67"/>
      <c r="C1" s="69" t="s">
        <v>235</v>
      </c>
      <c r="D1" s="69"/>
      <c r="E1" s="69"/>
      <c r="F1" s="292"/>
      <c r="G1" s="292"/>
    </row>
    <row r="2" spans="1:7" ht="12.75">
      <c r="A2" s="71" t="s">
        <v>29</v>
      </c>
      <c r="B2" s="71"/>
      <c r="C2" s="72"/>
      <c r="D2" s="73"/>
      <c r="E2" s="73"/>
      <c r="F2" s="293"/>
      <c r="G2" s="293"/>
    </row>
    <row r="3" spans="1:7" ht="12.75">
      <c r="A3" s="71" t="s">
        <v>26</v>
      </c>
      <c r="B3" s="71"/>
      <c r="C3" s="75"/>
      <c r="D3" s="73"/>
      <c r="E3" s="73"/>
      <c r="F3" s="294"/>
      <c r="G3" s="294"/>
    </row>
    <row r="4" spans="1:7" ht="13.5" thickBot="1">
      <c r="A4" s="71" t="s">
        <v>1</v>
      </c>
      <c r="B4" s="71"/>
      <c r="C4" s="76">
        <v>41970</v>
      </c>
      <c r="D4" s="73"/>
      <c r="E4" s="73"/>
      <c r="F4" s="295"/>
      <c r="G4" s="295"/>
    </row>
    <row r="5" spans="1:7" ht="12.75">
      <c r="A5" s="78" t="s">
        <v>3</v>
      </c>
      <c r="B5" s="79"/>
      <c r="C5" s="79"/>
      <c r="D5" s="79"/>
      <c r="E5" s="79"/>
      <c r="F5" s="83"/>
      <c r="G5" s="84"/>
    </row>
    <row r="6" spans="1:7" ht="12.75">
      <c r="A6" s="85" t="s">
        <v>5</v>
      </c>
      <c r="B6" s="86" t="s">
        <v>6</v>
      </c>
      <c r="C6" s="86"/>
      <c r="D6" s="87" t="s">
        <v>31</v>
      </c>
      <c r="E6" s="88" t="s">
        <v>32</v>
      </c>
      <c r="F6" s="92" t="s">
        <v>236</v>
      </c>
      <c r="G6" s="94"/>
    </row>
    <row r="7" spans="1:7" ht="12.75">
      <c r="A7" s="95" t="s">
        <v>11</v>
      </c>
      <c r="B7" s="96" t="s">
        <v>12</v>
      </c>
      <c r="C7" s="96" t="s">
        <v>13</v>
      </c>
      <c r="D7" s="96" t="s">
        <v>14</v>
      </c>
      <c r="E7" s="169"/>
      <c r="F7" s="96" t="s">
        <v>7</v>
      </c>
      <c r="G7" s="100" t="s">
        <v>17</v>
      </c>
    </row>
    <row r="8" spans="1:7" ht="13.5" thickBot="1">
      <c r="A8" s="101"/>
      <c r="B8" s="102">
        <v>1</v>
      </c>
      <c r="C8" s="102">
        <v>2</v>
      </c>
      <c r="D8" s="103">
        <v>3</v>
      </c>
      <c r="E8" s="103">
        <v>4</v>
      </c>
      <c r="F8" s="104">
        <v>9</v>
      </c>
      <c r="G8" s="105">
        <v>10</v>
      </c>
    </row>
    <row r="9" spans="1:7" ht="12.75">
      <c r="A9" s="170"/>
      <c r="B9" s="170"/>
      <c r="C9" s="170"/>
      <c r="D9" s="171"/>
      <c r="E9" s="171"/>
      <c r="F9" s="170"/>
      <c r="G9" s="170"/>
    </row>
    <row r="10" spans="1:7" ht="15">
      <c r="A10" s="172"/>
      <c r="B10" s="173"/>
      <c r="C10" s="173"/>
      <c r="D10" s="174"/>
      <c r="E10" s="174"/>
      <c r="F10" s="175"/>
      <c r="G10" s="173"/>
    </row>
    <row r="11" spans="1:7" ht="12.75">
      <c r="A11" s="172"/>
      <c r="B11" s="172" t="s">
        <v>237</v>
      </c>
      <c r="C11" s="172" t="s">
        <v>238</v>
      </c>
      <c r="D11" s="174" t="s">
        <v>239</v>
      </c>
      <c r="E11" s="174">
        <v>1</v>
      </c>
      <c r="F11" s="176">
        <v>0</v>
      </c>
      <c r="G11" s="177">
        <f>E11*F11</f>
        <v>0</v>
      </c>
    </row>
    <row r="12" spans="1:7" ht="75">
      <c r="A12" s="172"/>
      <c r="B12" s="172"/>
      <c r="C12" s="178" t="s">
        <v>240</v>
      </c>
      <c r="D12" s="174"/>
      <c r="E12" s="174"/>
      <c r="F12" s="179"/>
      <c r="G12" s="177"/>
    </row>
    <row r="13" spans="1:7" ht="12.75">
      <c r="A13" s="172"/>
      <c r="B13" s="172" t="s">
        <v>241</v>
      </c>
      <c r="C13" s="172" t="s">
        <v>242</v>
      </c>
      <c r="D13" s="174" t="s">
        <v>239</v>
      </c>
      <c r="E13" s="174">
        <v>1</v>
      </c>
      <c r="F13" s="176">
        <v>0</v>
      </c>
      <c r="G13" s="177">
        <f>E13*F13</f>
        <v>0</v>
      </c>
    </row>
    <row r="14" spans="1:7" ht="90">
      <c r="A14" s="172"/>
      <c r="B14" s="172"/>
      <c r="C14" s="178" t="s">
        <v>243</v>
      </c>
      <c r="D14" s="174"/>
      <c r="E14" s="174"/>
      <c r="F14" s="179"/>
      <c r="G14" s="177"/>
    </row>
    <row r="15" spans="1:7" ht="12.75">
      <c r="A15" s="172"/>
      <c r="B15" s="172" t="s">
        <v>244</v>
      </c>
      <c r="C15" s="172" t="s">
        <v>245</v>
      </c>
      <c r="D15" s="174" t="s">
        <v>239</v>
      </c>
      <c r="E15" s="174">
        <v>1</v>
      </c>
      <c r="F15" s="176">
        <v>0</v>
      </c>
      <c r="G15" s="177">
        <f>E15*F15</f>
        <v>0</v>
      </c>
    </row>
    <row r="16" spans="1:7" ht="45">
      <c r="A16" s="172"/>
      <c r="B16" s="172"/>
      <c r="C16" s="178" t="s">
        <v>263</v>
      </c>
      <c r="D16" s="174"/>
      <c r="E16" s="174"/>
      <c r="F16" s="179"/>
      <c r="G16" s="177"/>
    </row>
    <row r="17" spans="1:7" ht="25.5">
      <c r="A17" s="172"/>
      <c r="B17" s="172" t="s">
        <v>246</v>
      </c>
      <c r="C17" s="172" t="s">
        <v>247</v>
      </c>
      <c r="D17" s="174" t="s">
        <v>239</v>
      </c>
      <c r="E17" s="174">
        <v>1</v>
      </c>
      <c r="F17" s="176">
        <v>0</v>
      </c>
      <c r="G17" s="177">
        <f>E17*F17</f>
        <v>0</v>
      </c>
    </row>
    <row r="18" spans="1:7" ht="61.5" customHeight="1">
      <c r="A18" s="172"/>
      <c r="B18" s="172"/>
      <c r="C18" s="178" t="s">
        <v>248</v>
      </c>
      <c r="D18" s="174"/>
      <c r="E18" s="174"/>
      <c r="F18" s="179"/>
      <c r="G18" s="177"/>
    </row>
    <row r="19" spans="1:7" ht="25.5">
      <c r="A19" s="172"/>
      <c r="B19" s="172" t="s">
        <v>249</v>
      </c>
      <c r="C19" s="172" t="s">
        <v>250</v>
      </c>
      <c r="D19" s="174" t="s">
        <v>239</v>
      </c>
      <c r="E19" s="174">
        <v>1</v>
      </c>
      <c r="F19" s="176">
        <v>0</v>
      </c>
      <c r="G19" s="177">
        <f>E19*F19</f>
        <v>0</v>
      </c>
    </row>
    <row r="20" spans="1:7" ht="60">
      <c r="A20" s="172"/>
      <c r="B20" s="172"/>
      <c r="C20" s="178" t="s">
        <v>251</v>
      </c>
      <c r="D20" s="174"/>
      <c r="E20" s="174"/>
      <c r="F20" s="179"/>
      <c r="G20" s="177"/>
    </row>
    <row r="21" spans="1:7" ht="12.75">
      <c r="A21" s="172"/>
      <c r="B21" s="172" t="s">
        <v>252</v>
      </c>
      <c r="C21" s="172" t="s">
        <v>253</v>
      </c>
      <c r="D21" s="174" t="s">
        <v>239</v>
      </c>
      <c r="E21" s="174">
        <v>1</v>
      </c>
      <c r="F21" s="176">
        <v>0</v>
      </c>
      <c r="G21" s="177">
        <f>E21*F21</f>
        <v>0</v>
      </c>
    </row>
    <row r="22" spans="1:7" ht="45">
      <c r="A22" s="172"/>
      <c r="B22" s="172"/>
      <c r="C22" s="178" t="s">
        <v>254</v>
      </c>
      <c r="D22" s="174"/>
      <c r="E22" s="174"/>
      <c r="F22" s="179"/>
      <c r="G22" s="177"/>
    </row>
    <row r="23" spans="1:7" ht="12.75" customHeight="1">
      <c r="A23" s="172"/>
      <c r="B23" s="172" t="s">
        <v>255</v>
      </c>
      <c r="C23" s="172" t="s">
        <v>256</v>
      </c>
      <c r="D23" s="174" t="s">
        <v>239</v>
      </c>
      <c r="E23" s="174">
        <v>1</v>
      </c>
      <c r="F23" s="176">
        <v>0</v>
      </c>
      <c r="G23" s="177">
        <f>E23*F23</f>
        <v>0</v>
      </c>
    </row>
    <row r="24" spans="1:7" ht="60" customHeight="1">
      <c r="A24" s="172"/>
      <c r="B24" s="172"/>
      <c r="C24" s="178" t="s">
        <v>257</v>
      </c>
      <c r="D24" s="174"/>
      <c r="E24" s="174"/>
      <c r="F24" s="179"/>
      <c r="G24" s="177"/>
    </row>
    <row r="25" spans="1:7" ht="12.75">
      <c r="A25" s="172"/>
      <c r="B25" s="172" t="s">
        <v>258</v>
      </c>
      <c r="C25" s="172" t="s">
        <v>259</v>
      </c>
      <c r="D25" s="174" t="s">
        <v>239</v>
      </c>
      <c r="E25" s="174">
        <v>1</v>
      </c>
      <c r="F25" s="176">
        <v>0</v>
      </c>
      <c r="G25" s="177">
        <f>E25*F25</f>
        <v>0</v>
      </c>
    </row>
    <row r="26" spans="1:7" ht="30">
      <c r="A26" s="172"/>
      <c r="B26" s="172"/>
      <c r="C26" s="178" t="s">
        <v>260</v>
      </c>
      <c r="D26" s="174"/>
      <c r="E26" s="174"/>
      <c r="F26" s="179"/>
      <c r="G26" s="177"/>
    </row>
    <row r="27" ht="13.5" thickBot="1"/>
    <row r="28" spans="3:7" s="181" customFormat="1" ht="13.5" thickBot="1">
      <c r="C28" s="45" t="s">
        <v>261</v>
      </c>
      <c r="D28" s="46"/>
      <c r="E28" s="46"/>
      <c r="F28" s="46"/>
      <c r="G28" s="47">
        <f>SUM(G11:G26)</f>
        <v>0</v>
      </c>
    </row>
  </sheetData>
  <sheetProtection password="CEE1" sheet="1" objects="1" scenarios="1"/>
  <mergeCells count="4">
    <mergeCell ref="F1:G1"/>
    <mergeCell ref="F2:G2"/>
    <mergeCell ref="F3:G3"/>
    <mergeCell ref="F4:G4"/>
  </mergeCells>
  <printOptions/>
  <pageMargins left="0.17" right="0.17" top="1" bottom="0.51" header="0.4921259845" footer="0.26"/>
  <pageSetup fitToHeight="10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56"/>
    <pageSetUpPr fitToPage="1"/>
  </sheetPr>
  <dimension ref="A1:F32"/>
  <sheetViews>
    <sheetView workbookViewId="0" topLeftCell="A1">
      <selection activeCell="A1" sqref="A1"/>
    </sheetView>
  </sheetViews>
  <sheetFormatPr defaultColWidth="9.00390625" defaultRowHeight="12.75"/>
  <cols>
    <col min="1" max="1" width="12.375" style="2" customWidth="1"/>
    <col min="2" max="2" width="61.125" style="2" customWidth="1"/>
    <col min="3" max="3" width="13.25390625" style="2" customWidth="1"/>
    <col min="4" max="4" width="15.375" style="2" customWidth="1"/>
    <col min="5" max="5" width="14.75390625" style="2" customWidth="1"/>
    <col min="6" max="6" width="14.375" style="2" customWidth="1"/>
    <col min="7" max="16384" width="9.125" style="2" customWidth="1"/>
  </cols>
  <sheetData>
    <row r="1" spans="2:6" s="126" customFormat="1" ht="15">
      <c r="B1" s="69" t="s">
        <v>265</v>
      </c>
      <c r="F1" s="127"/>
    </row>
    <row r="2" spans="1:6" ht="12.75">
      <c r="A2" s="71"/>
      <c r="B2" s="71"/>
      <c r="C2" s="71"/>
      <c r="D2" s="71"/>
      <c r="E2" s="71"/>
      <c r="F2" s="128"/>
    </row>
    <row r="3" spans="1:6" ht="12.75">
      <c r="A3" s="71" t="s">
        <v>16</v>
      </c>
      <c r="B3" s="297" t="str">
        <f>ROZPOČET!C5</f>
        <v>Oprava povrchu a propustků pozemní komunikace</v>
      </c>
      <c r="C3" s="297"/>
      <c r="D3" s="297"/>
      <c r="E3" s="297"/>
      <c r="F3" s="128"/>
    </row>
    <row r="4" spans="1:6" ht="12.75">
      <c r="A4" s="71" t="s">
        <v>18</v>
      </c>
      <c r="B4" s="129" t="str">
        <f>ROZPOČET!H5</f>
        <v>OSTATNÍ_II</v>
      </c>
      <c r="C4" s="128"/>
      <c r="D4" s="130" t="s">
        <v>22</v>
      </c>
      <c r="E4" s="1">
        <f>ROZPOČET!C7</f>
        <v>42382</v>
      </c>
      <c r="F4" s="128"/>
    </row>
    <row r="5" spans="1:6" ht="12.75">
      <c r="A5" s="71" t="s">
        <v>21</v>
      </c>
      <c r="B5" s="297" t="str">
        <f>ROZPOČET!C6</f>
        <v>objekt na p.č.: 2251, 2090 a 2079/1, k.ú.: Milíčov</v>
      </c>
      <c r="C5" s="298"/>
      <c r="D5" s="298"/>
      <c r="E5" s="298"/>
      <c r="F5" s="128"/>
    </row>
    <row r="6" spans="1:6" ht="12.75">
      <c r="A6" s="71" t="s">
        <v>20</v>
      </c>
      <c r="B6" s="297" t="str">
        <f>ROZPOČET!H6</f>
        <v>OP</v>
      </c>
      <c r="C6" s="298"/>
      <c r="D6" s="298"/>
      <c r="E6" s="298"/>
      <c r="F6" s="128"/>
    </row>
    <row r="7" spans="1:6" ht="13.5" thickBot="1">
      <c r="A7" s="71"/>
      <c r="B7" s="71"/>
      <c r="C7" s="71"/>
      <c r="D7" s="71"/>
      <c r="E7" s="71"/>
      <c r="F7" s="128"/>
    </row>
    <row r="8" spans="1:6" ht="12.75">
      <c r="A8" s="131" t="s">
        <v>23</v>
      </c>
      <c r="B8" s="79" t="s">
        <v>24</v>
      </c>
      <c r="C8" s="83" t="s">
        <v>19</v>
      </c>
      <c r="D8" s="83"/>
      <c r="E8" s="84"/>
      <c r="F8" s="132" t="s">
        <v>0</v>
      </c>
    </row>
    <row r="9" spans="1:6" ht="13.5" thickBot="1">
      <c r="A9" s="133"/>
      <c r="B9" s="134"/>
      <c r="C9" s="135" t="s">
        <v>34</v>
      </c>
      <c r="D9" s="135" t="s">
        <v>35</v>
      </c>
      <c r="E9" s="136" t="s">
        <v>25</v>
      </c>
      <c r="F9" s="136"/>
    </row>
    <row r="10" spans="1:6" ht="12.75">
      <c r="A10" s="137"/>
      <c r="B10" s="138"/>
      <c r="C10" s="139"/>
      <c r="D10" s="139"/>
      <c r="E10" s="140"/>
      <c r="F10" s="141"/>
    </row>
    <row r="11" spans="1:6" ht="12.75">
      <c r="A11" s="142" t="str">
        <f>ROZPOČET!B12</f>
        <v>11</v>
      </c>
      <c r="B11" s="143" t="str">
        <f>ROZPOČET!C12</f>
        <v>Přípravné a přidružené práce</v>
      </c>
      <c r="C11" s="144">
        <f>ROZPOČET!I20</f>
        <v>0</v>
      </c>
      <c r="D11" s="144">
        <f>ROZPOČET!K20</f>
        <v>0</v>
      </c>
      <c r="E11" s="140">
        <f aca="true" t="shared" si="0" ref="E11:E17">C11+D11</f>
        <v>0</v>
      </c>
      <c r="F11" s="141">
        <f>ROZPOČET!G20</f>
        <v>0</v>
      </c>
    </row>
    <row r="12" spans="1:6" ht="12.75">
      <c r="A12" s="142" t="str">
        <f>ROZPOČET!B22</f>
        <v>18</v>
      </c>
      <c r="B12" s="143" t="str">
        <f>ROZPOČET!C22</f>
        <v>Povrchové úpravy terénu</v>
      </c>
      <c r="C12" s="144">
        <f>ROZPOČET!I25</f>
        <v>0</v>
      </c>
      <c r="D12" s="144">
        <f>ROZPOČET!K25</f>
        <v>0</v>
      </c>
      <c r="E12" s="140">
        <f t="shared" si="0"/>
        <v>0</v>
      </c>
      <c r="F12" s="141">
        <f>ROZPOČET!G25</f>
        <v>0</v>
      </c>
    </row>
    <row r="13" spans="1:6" ht="12.75">
      <c r="A13" s="142" t="str">
        <f>ROZPOČET!B27</f>
        <v>56</v>
      </c>
      <c r="B13" s="143" t="str">
        <f>ROZPOČET!C27</f>
        <v>Podkladní vrstvy komunikací a zpevněné plochy</v>
      </c>
      <c r="C13" s="144">
        <f>ROZPOČET!I30</f>
        <v>0</v>
      </c>
      <c r="D13" s="144">
        <f>ROZPOČET!K30</f>
        <v>0</v>
      </c>
      <c r="E13" s="140">
        <f t="shared" si="0"/>
        <v>0</v>
      </c>
      <c r="F13" s="141">
        <f>ROZPOČET!G30</f>
        <v>11.352</v>
      </c>
    </row>
    <row r="14" spans="1:6" ht="12.75">
      <c r="A14" s="142" t="str">
        <f>ROZPOČET!B32</f>
        <v>57</v>
      </c>
      <c r="B14" s="143" t="str">
        <f>ROZPOČET!C32</f>
        <v>Kryty štěrkových a živičných pozem.komunikací a zpevněných ploch</v>
      </c>
      <c r="C14" s="144">
        <f>ROZPOČET!I38</f>
        <v>0</v>
      </c>
      <c r="D14" s="144">
        <f>ROZPOČET!K38</f>
        <v>0</v>
      </c>
      <c r="E14" s="140">
        <f t="shared" si="0"/>
        <v>0</v>
      </c>
      <c r="F14" s="141">
        <f>ROZPOČET!G38</f>
        <v>531.06522</v>
      </c>
    </row>
    <row r="15" spans="1:6" ht="12.75">
      <c r="A15" s="142" t="str">
        <f>ROZPOČET!B40</f>
        <v>91</v>
      </c>
      <c r="B15" s="143" t="str">
        <f>ROZPOČET!C40</f>
        <v>Doplňkové konstrukce a práce na pozem. komunikacích a zpev.plochách</v>
      </c>
      <c r="C15" s="144">
        <f>ROZPOČET!I44</f>
        <v>0</v>
      </c>
      <c r="D15" s="144">
        <f>ROZPOČET!K44</f>
        <v>0</v>
      </c>
      <c r="E15" s="140">
        <f t="shared" si="0"/>
        <v>0</v>
      </c>
      <c r="F15" s="141">
        <f>ROZPOČET!G44</f>
        <v>46.40312</v>
      </c>
    </row>
    <row r="16" spans="1:6" ht="12.75">
      <c r="A16" s="142" t="str">
        <f>ROZPOČET!B46</f>
        <v>93</v>
      </c>
      <c r="B16" s="143" t="str">
        <f>ROZPOČET!C46</f>
        <v>Různé dokončující konstrukce a práce inženýrských staveb</v>
      </c>
      <c r="C16" s="144">
        <f>ROZPOČET!I50</f>
        <v>0</v>
      </c>
      <c r="D16" s="144">
        <f>ROZPOČET!K50</f>
        <v>0</v>
      </c>
      <c r="E16" s="140">
        <f t="shared" si="0"/>
        <v>0</v>
      </c>
      <c r="F16" s="141">
        <f>ROZPOČET!G50</f>
        <v>1.487772</v>
      </c>
    </row>
    <row r="17" spans="1:6" ht="12.75">
      <c r="A17" s="142" t="str">
        <f>ROZPOČET!B52</f>
        <v>99</v>
      </c>
      <c r="B17" s="143" t="str">
        <f>ROZPOČET!C52</f>
        <v>Přesun hmot</v>
      </c>
      <c r="C17" s="144">
        <f>ROZPOČET!I55</f>
        <v>0</v>
      </c>
      <c r="D17" s="144">
        <f>ROZPOČET!K55</f>
        <v>0</v>
      </c>
      <c r="E17" s="140">
        <f t="shared" si="0"/>
        <v>0</v>
      </c>
      <c r="F17" s="141">
        <f>ROZPOČET!G55</f>
        <v>0</v>
      </c>
    </row>
    <row r="18" spans="1:6" ht="13.5" thickBot="1">
      <c r="A18" s="145"/>
      <c r="B18" s="146"/>
      <c r="C18" s="146"/>
      <c r="D18" s="146"/>
      <c r="E18" s="140"/>
      <c r="F18" s="141"/>
    </row>
    <row r="19" spans="1:6" ht="14.25" thickBot="1" thickTop="1">
      <c r="A19" s="147"/>
      <c r="B19" s="148" t="s">
        <v>25</v>
      </c>
      <c r="C19" s="149">
        <f>SUM(C10:C18)</f>
        <v>0</v>
      </c>
      <c r="D19" s="150">
        <f>SUM(D10:D18)</f>
        <v>0</v>
      </c>
      <c r="E19" s="151">
        <f>SUM(E10:E18)</f>
        <v>0</v>
      </c>
      <c r="F19" s="152">
        <f>SUM(F10:F18)</f>
        <v>590.3081119999999</v>
      </c>
    </row>
    <row r="20" ht="13.5" thickBot="1"/>
    <row r="21" spans="2:5" ht="13.5" thickBot="1">
      <c r="B21" s="45" t="s">
        <v>155</v>
      </c>
      <c r="C21" s="46"/>
      <c r="D21" s="46"/>
      <c r="E21" s="47">
        <f>SUM(E11:E17)</f>
        <v>0</v>
      </c>
    </row>
    <row r="22" ht="13.5" thickBot="1"/>
    <row r="23" spans="2:5" ht="13.5" thickBot="1">
      <c r="B23" s="45" t="s">
        <v>156</v>
      </c>
      <c r="C23" s="46"/>
      <c r="D23" s="46"/>
      <c r="E23" s="47">
        <v>0</v>
      </c>
    </row>
    <row r="26" spans="2:5" ht="12.75">
      <c r="B26" s="48" t="s">
        <v>157</v>
      </c>
      <c r="C26" s="49"/>
      <c r="D26" s="49"/>
      <c r="E26" s="50"/>
    </row>
    <row r="27" spans="2:5" ht="12.75">
      <c r="B27" s="51"/>
      <c r="C27" s="41"/>
      <c r="D27" s="41"/>
      <c r="E27" s="52"/>
    </row>
    <row r="28" spans="2:5" ht="51" customHeight="1">
      <c r="B28" s="296" t="s">
        <v>158</v>
      </c>
      <c r="C28" s="296"/>
      <c r="D28" s="296"/>
      <c r="E28" s="296"/>
    </row>
    <row r="29" spans="2:5" ht="38.25" customHeight="1">
      <c r="B29" s="296" t="s">
        <v>159</v>
      </c>
      <c r="C29" s="296"/>
      <c r="D29" s="296"/>
      <c r="E29" s="296"/>
    </row>
    <row r="30" spans="2:5" ht="12.75" customHeight="1">
      <c r="B30" s="296" t="s">
        <v>160</v>
      </c>
      <c r="C30" s="296"/>
      <c r="D30" s="296"/>
      <c r="E30" s="296"/>
    </row>
    <row r="31" spans="2:5" ht="25.5" customHeight="1">
      <c r="B31" s="296" t="s">
        <v>161</v>
      </c>
      <c r="C31" s="296"/>
      <c r="D31" s="296"/>
      <c r="E31" s="296"/>
    </row>
    <row r="32" spans="2:5" ht="12.75">
      <c r="B32" s="296" t="s">
        <v>162</v>
      </c>
      <c r="C32" s="296"/>
      <c r="D32" s="296"/>
      <c r="E32" s="296"/>
    </row>
  </sheetData>
  <sheetProtection password="CEE1" sheet="1" objects="1" scenarios="1"/>
  <mergeCells count="8">
    <mergeCell ref="B3:E3"/>
    <mergeCell ref="B5:E5"/>
    <mergeCell ref="B6:E6"/>
    <mergeCell ref="B28:E28"/>
    <mergeCell ref="B29:E29"/>
    <mergeCell ref="B30:E30"/>
    <mergeCell ref="B31:E31"/>
    <mergeCell ref="B32:E32"/>
  </mergeCells>
  <printOptions/>
  <pageMargins left="0.17" right="0.17" top="1" bottom="1" header="0.4921259845" footer="0.4921259845"/>
  <pageSetup fitToHeight="100" fitToWidth="1" horizontalDpi="200" verticalDpi="2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>
    <tabColor indexed="48"/>
    <pageSetUpPr fitToPage="1"/>
  </sheetPr>
  <dimension ref="A1:K58"/>
  <sheetViews>
    <sheetView workbookViewId="0" topLeftCell="A1">
      <selection activeCell="A1" sqref="A1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54.625" style="2" customWidth="1"/>
    <col min="4" max="4" width="9.125" style="124" customWidth="1"/>
    <col min="5" max="10" width="10.25390625" style="2" customWidth="1"/>
    <col min="11" max="11" width="12.25390625" style="2" customWidth="1"/>
    <col min="12" max="16384" width="9.125" style="2" customWidth="1"/>
  </cols>
  <sheetData>
    <row r="1" spans="1:11" ht="12.75">
      <c r="A1" s="53"/>
      <c r="B1" s="54"/>
      <c r="C1" s="54"/>
      <c r="D1" s="55"/>
      <c r="E1" s="54"/>
      <c r="F1" s="54"/>
      <c r="G1" s="54"/>
      <c r="H1" s="54"/>
      <c r="I1" s="54"/>
      <c r="J1" s="54"/>
      <c r="K1" s="56"/>
    </row>
    <row r="2" spans="1:11" ht="12.75">
      <c r="A2" s="57"/>
      <c r="B2" s="58"/>
      <c r="C2" s="59" t="s">
        <v>163</v>
      </c>
      <c r="D2" s="60"/>
      <c r="E2" s="59"/>
      <c r="F2" s="59"/>
      <c r="G2" s="59"/>
      <c r="H2" s="59"/>
      <c r="I2" s="59"/>
      <c r="J2" s="58"/>
      <c r="K2" s="61"/>
    </row>
    <row r="3" spans="1:11" ht="13.5" thickBot="1">
      <c r="A3" s="63"/>
      <c r="B3" s="64"/>
      <c r="C3" s="64"/>
      <c r="D3" s="65"/>
      <c r="E3" s="64"/>
      <c r="F3" s="64"/>
      <c r="G3" s="64"/>
      <c r="H3" s="64"/>
      <c r="I3" s="64"/>
      <c r="J3" s="64"/>
      <c r="K3" s="66"/>
    </row>
    <row r="4" spans="1:11" ht="15">
      <c r="A4" s="67"/>
      <c r="B4" s="67"/>
      <c r="C4" s="68" t="s">
        <v>266</v>
      </c>
      <c r="D4" s="69"/>
      <c r="E4" s="67"/>
      <c r="F4" s="70"/>
      <c r="G4" s="299"/>
      <c r="H4" s="292"/>
      <c r="I4" s="292"/>
      <c r="J4" s="292"/>
      <c r="K4" s="292"/>
    </row>
    <row r="5" spans="1:11" ht="12.75">
      <c r="A5" s="71" t="s">
        <v>29</v>
      </c>
      <c r="B5" s="71"/>
      <c r="C5" s="72" t="s">
        <v>79</v>
      </c>
      <c r="D5" s="73"/>
      <c r="E5" s="72"/>
      <c r="F5" s="72"/>
      <c r="G5" s="74" t="s">
        <v>27</v>
      </c>
      <c r="H5" s="293" t="s">
        <v>78</v>
      </c>
      <c r="I5" s="293"/>
      <c r="J5" s="293"/>
      <c r="K5" s="293"/>
    </row>
    <row r="6" spans="1:11" ht="12.75">
      <c r="A6" s="71" t="s">
        <v>26</v>
      </c>
      <c r="B6" s="71"/>
      <c r="C6" s="75" t="s">
        <v>81</v>
      </c>
      <c r="D6" s="73"/>
      <c r="E6" s="72"/>
      <c r="F6" s="72"/>
      <c r="G6" s="74" t="s">
        <v>28</v>
      </c>
      <c r="H6" s="294" t="s">
        <v>80</v>
      </c>
      <c r="I6" s="294"/>
      <c r="J6" s="294"/>
      <c r="K6" s="294"/>
    </row>
    <row r="7" spans="1:11" ht="13.5" thickBot="1">
      <c r="A7" s="71" t="s">
        <v>1</v>
      </c>
      <c r="B7" s="71"/>
      <c r="C7" s="76">
        <v>42382</v>
      </c>
      <c r="D7" s="73"/>
      <c r="E7" s="71" t="s">
        <v>2</v>
      </c>
      <c r="F7" s="77"/>
      <c r="G7" s="1">
        <f>C7</f>
        <v>42382</v>
      </c>
      <c r="H7" s="295"/>
      <c r="I7" s="295"/>
      <c r="J7" s="295"/>
      <c r="K7" s="295"/>
    </row>
    <row r="8" spans="1:11" ht="12.75">
      <c r="A8" s="78" t="s">
        <v>3</v>
      </c>
      <c r="B8" s="79"/>
      <c r="C8" s="79"/>
      <c r="D8" s="79"/>
      <c r="E8" s="80"/>
      <c r="F8" s="81"/>
      <c r="G8" s="82"/>
      <c r="H8" s="83" t="s">
        <v>4</v>
      </c>
      <c r="I8" s="83"/>
      <c r="J8" s="83"/>
      <c r="K8" s="84"/>
    </row>
    <row r="9" spans="1:11" ht="12.75">
      <c r="A9" s="85" t="s">
        <v>5</v>
      </c>
      <c r="B9" s="86" t="s">
        <v>6</v>
      </c>
      <c r="C9" s="86"/>
      <c r="D9" s="87" t="s">
        <v>31</v>
      </c>
      <c r="E9" s="88" t="s">
        <v>32</v>
      </c>
      <c r="F9" s="89" t="s">
        <v>33</v>
      </c>
      <c r="G9" s="91" t="s">
        <v>8</v>
      </c>
      <c r="H9" s="92" t="s">
        <v>9</v>
      </c>
      <c r="I9" s="93"/>
      <c r="J9" s="92" t="s">
        <v>10</v>
      </c>
      <c r="K9" s="94"/>
    </row>
    <row r="10" spans="1:11" ht="12.75">
      <c r="A10" s="95" t="s">
        <v>11</v>
      </c>
      <c r="B10" s="96" t="s">
        <v>12</v>
      </c>
      <c r="C10" s="96" t="s">
        <v>13</v>
      </c>
      <c r="D10" s="96" t="s">
        <v>14</v>
      </c>
      <c r="E10" s="97"/>
      <c r="F10" s="98" t="s">
        <v>15</v>
      </c>
      <c r="G10" s="99" t="s">
        <v>15</v>
      </c>
      <c r="H10" s="96" t="s">
        <v>7</v>
      </c>
      <c r="I10" s="96" t="s">
        <v>17</v>
      </c>
      <c r="J10" s="96" t="s">
        <v>7</v>
      </c>
      <c r="K10" s="100" t="s">
        <v>17</v>
      </c>
    </row>
    <row r="11" spans="1:11" ht="13.5" thickBot="1">
      <c r="A11" s="101"/>
      <c r="B11" s="102">
        <v>1</v>
      </c>
      <c r="C11" s="102">
        <v>2</v>
      </c>
      <c r="D11" s="103">
        <v>3</v>
      </c>
      <c r="E11" s="103">
        <v>4</v>
      </c>
      <c r="F11" s="104">
        <v>5</v>
      </c>
      <c r="G11" s="104">
        <v>6</v>
      </c>
      <c r="H11" s="104">
        <v>7</v>
      </c>
      <c r="I11" s="104">
        <v>8</v>
      </c>
      <c r="J11" s="104">
        <v>9</v>
      </c>
      <c r="K11" s="105">
        <v>10</v>
      </c>
    </row>
    <row r="12" spans="1:11" ht="15">
      <c r="A12" s="106"/>
      <c r="B12" s="107" t="s">
        <v>82</v>
      </c>
      <c r="C12" s="108" t="s">
        <v>83</v>
      </c>
      <c r="D12" s="106"/>
      <c r="E12" s="109"/>
      <c r="F12" s="109"/>
      <c r="G12" s="109"/>
      <c r="H12" s="109"/>
      <c r="I12" s="109"/>
      <c r="J12" s="109"/>
      <c r="K12" s="109"/>
    </row>
    <row r="13" spans="1:11" ht="12.75">
      <c r="A13" s="106"/>
      <c r="B13" s="109"/>
      <c r="C13" s="109"/>
      <c r="D13" s="106"/>
      <c r="E13" s="109"/>
      <c r="F13" s="109"/>
      <c r="G13" s="109"/>
      <c r="H13" s="109"/>
      <c r="I13" s="109"/>
      <c r="J13" s="109"/>
      <c r="K13" s="109"/>
    </row>
    <row r="14" spans="1:11" ht="12.75">
      <c r="A14" s="110">
        <v>1</v>
      </c>
      <c r="B14" s="111" t="s">
        <v>84</v>
      </c>
      <c r="C14" s="112" t="s">
        <v>85</v>
      </c>
      <c r="D14" s="113" t="s">
        <v>86</v>
      </c>
      <c r="E14" s="114">
        <v>572.4</v>
      </c>
      <c r="F14" s="115">
        <v>0.126</v>
      </c>
      <c r="G14" s="116" t="str">
        <f>FIXED(E14*F14,3,TRUE)</f>
        <v>72,122</v>
      </c>
      <c r="H14" s="109"/>
      <c r="I14" s="117"/>
      <c r="J14" s="125">
        <v>0</v>
      </c>
      <c r="K14" s="117">
        <f aca="true" t="shared" si="0" ref="K14:K19">E14*J14</f>
        <v>0</v>
      </c>
    </row>
    <row r="15" spans="1:11" ht="12.75">
      <c r="A15" s="110">
        <v>2</v>
      </c>
      <c r="B15" s="111" t="s">
        <v>89</v>
      </c>
      <c r="C15" s="112" t="s">
        <v>90</v>
      </c>
      <c r="D15" s="113" t="s">
        <v>86</v>
      </c>
      <c r="E15" s="114">
        <v>2925</v>
      </c>
      <c r="F15" s="115">
        <v>0</v>
      </c>
      <c r="G15" s="118">
        <f>E15*F15</f>
        <v>0</v>
      </c>
      <c r="H15" s="109"/>
      <c r="I15" s="117"/>
      <c r="J15" s="125">
        <v>0</v>
      </c>
      <c r="K15" s="117">
        <f t="shared" si="0"/>
        <v>0</v>
      </c>
    </row>
    <row r="16" spans="1:11" ht="12.75">
      <c r="A16" s="110">
        <v>3</v>
      </c>
      <c r="B16" s="111" t="s">
        <v>92</v>
      </c>
      <c r="C16" s="112" t="s">
        <v>93</v>
      </c>
      <c r="D16" s="113" t="s">
        <v>94</v>
      </c>
      <c r="E16" s="114">
        <v>72.122</v>
      </c>
      <c r="F16" s="115">
        <v>0</v>
      </c>
      <c r="G16" s="118">
        <f>E16*F16</f>
        <v>0</v>
      </c>
      <c r="H16" s="109"/>
      <c r="I16" s="117"/>
      <c r="J16" s="125">
        <v>0</v>
      </c>
      <c r="K16" s="117">
        <f t="shared" si="0"/>
        <v>0</v>
      </c>
    </row>
    <row r="17" spans="1:11" ht="25.5">
      <c r="A17" s="110">
        <v>4</v>
      </c>
      <c r="B17" s="111" t="s">
        <v>95</v>
      </c>
      <c r="C17" s="112" t="s">
        <v>96</v>
      </c>
      <c r="D17" s="113" t="s">
        <v>94</v>
      </c>
      <c r="E17" s="114">
        <v>288.49</v>
      </c>
      <c r="F17" s="115">
        <v>0</v>
      </c>
      <c r="G17" s="118">
        <f>E17*F17</f>
        <v>0</v>
      </c>
      <c r="H17" s="109"/>
      <c r="I17" s="117"/>
      <c r="J17" s="125">
        <v>0</v>
      </c>
      <c r="K17" s="117">
        <f t="shared" si="0"/>
        <v>0</v>
      </c>
    </row>
    <row r="18" spans="1:11" ht="12.75">
      <c r="A18" s="110">
        <v>5</v>
      </c>
      <c r="B18" s="111" t="s">
        <v>97</v>
      </c>
      <c r="C18" s="112" t="s">
        <v>98</v>
      </c>
      <c r="D18" s="113" t="s">
        <v>94</v>
      </c>
      <c r="E18" s="114">
        <v>72.122</v>
      </c>
      <c r="F18" s="115">
        <v>0</v>
      </c>
      <c r="G18" s="118">
        <f>E18*F18</f>
        <v>0</v>
      </c>
      <c r="H18" s="109"/>
      <c r="I18" s="117"/>
      <c r="J18" s="125">
        <v>0</v>
      </c>
      <c r="K18" s="117">
        <f t="shared" si="0"/>
        <v>0</v>
      </c>
    </row>
    <row r="19" spans="1:11" ht="25.5">
      <c r="A19" s="110">
        <v>6</v>
      </c>
      <c r="B19" s="111" t="s">
        <v>99</v>
      </c>
      <c r="C19" s="112" t="s">
        <v>100</v>
      </c>
      <c r="D19" s="113" t="s">
        <v>94</v>
      </c>
      <c r="E19" s="114">
        <v>72.122</v>
      </c>
      <c r="F19" s="115">
        <v>0</v>
      </c>
      <c r="G19" s="118">
        <f>E19*F19</f>
        <v>0</v>
      </c>
      <c r="H19" s="109"/>
      <c r="I19" s="117"/>
      <c r="J19" s="125">
        <v>0</v>
      </c>
      <c r="K19" s="117">
        <f t="shared" si="0"/>
        <v>0</v>
      </c>
    </row>
    <row r="20" spans="1:11" ht="12.75">
      <c r="A20" s="106"/>
      <c r="B20" s="109"/>
      <c r="C20" s="119" t="str">
        <f>CONCATENATE(B12," celkem")</f>
        <v>11 celkem</v>
      </c>
      <c r="D20" s="106"/>
      <c r="E20" s="109"/>
      <c r="F20" s="109"/>
      <c r="G20" s="120">
        <f>SUBTOTAL(9,G14:G19)</f>
        <v>0</v>
      </c>
      <c r="H20" s="109"/>
      <c r="I20" s="121">
        <f>SUBTOTAL(9,I14:I19)</f>
        <v>0</v>
      </c>
      <c r="J20" s="109"/>
      <c r="K20" s="121">
        <f>SUBTOTAL(9,K14:K19)</f>
        <v>0</v>
      </c>
    </row>
    <row r="21" spans="1:11" ht="12.75">
      <c r="A21" s="106"/>
      <c r="B21" s="109"/>
      <c r="C21" s="109"/>
      <c r="D21" s="106"/>
      <c r="E21" s="109"/>
      <c r="F21" s="109"/>
      <c r="G21" s="109"/>
      <c r="H21" s="109"/>
      <c r="I21" s="109"/>
      <c r="J21" s="109"/>
      <c r="K21" s="109"/>
    </row>
    <row r="22" spans="1:11" ht="15">
      <c r="A22" s="106"/>
      <c r="B22" s="107" t="s">
        <v>101</v>
      </c>
      <c r="C22" s="108" t="s">
        <v>102</v>
      </c>
      <c r="D22" s="106"/>
      <c r="E22" s="109"/>
      <c r="F22" s="109"/>
      <c r="G22" s="109"/>
      <c r="H22" s="109"/>
      <c r="I22" s="109"/>
      <c r="J22" s="109"/>
      <c r="K22" s="109"/>
    </row>
    <row r="23" spans="1:11" ht="12.75">
      <c r="A23" s="106"/>
      <c r="B23" s="109"/>
      <c r="C23" s="109"/>
      <c r="D23" s="106"/>
      <c r="E23" s="109"/>
      <c r="F23" s="109"/>
      <c r="G23" s="109"/>
      <c r="H23" s="109"/>
      <c r="I23" s="109"/>
      <c r="J23" s="109"/>
      <c r="K23" s="109"/>
    </row>
    <row r="24" spans="1:11" ht="12.75">
      <c r="A24" s="110">
        <v>1</v>
      </c>
      <c r="B24" s="111" t="s">
        <v>103</v>
      </c>
      <c r="C24" s="112" t="s">
        <v>104</v>
      </c>
      <c r="D24" s="113" t="s">
        <v>86</v>
      </c>
      <c r="E24" s="114">
        <v>86</v>
      </c>
      <c r="F24" s="115">
        <v>0</v>
      </c>
      <c r="G24" s="118">
        <f>E24*F24</f>
        <v>0</v>
      </c>
      <c r="H24" s="109"/>
      <c r="I24" s="117"/>
      <c r="J24" s="125">
        <v>0</v>
      </c>
      <c r="K24" s="117">
        <f>E24*J24</f>
        <v>0</v>
      </c>
    </row>
    <row r="25" spans="1:11" ht="12.75">
      <c r="A25" s="106"/>
      <c r="B25" s="109"/>
      <c r="C25" s="119" t="str">
        <f>CONCATENATE(B22," celkem")</f>
        <v>18 celkem</v>
      </c>
      <c r="D25" s="106"/>
      <c r="E25" s="109"/>
      <c r="F25" s="109"/>
      <c r="G25" s="120">
        <f>SUBTOTAL(9,G24:G24)</f>
        <v>0</v>
      </c>
      <c r="H25" s="109"/>
      <c r="I25" s="121">
        <f>SUBTOTAL(9,I24:I24)</f>
        <v>0</v>
      </c>
      <c r="J25" s="109"/>
      <c r="K25" s="121">
        <f>SUBTOTAL(9,K24:K24)</f>
        <v>0</v>
      </c>
    </row>
    <row r="26" spans="1:11" ht="12.75">
      <c r="A26" s="106"/>
      <c r="B26" s="109"/>
      <c r="C26" s="109"/>
      <c r="D26" s="106"/>
      <c r="E26" s="109"/>
      <c r="F26" s="109"/>
      <c r="G26" s="109"/>
      <c r="H26" s="109"/>
      <c r="I26" s="109"/>
      <c r="J26" s="109"/>
      <c r="K26" s="109"/>
    </row>
    <row r="27" spans="1:11" ht="15">
      <c r="A27" s="106"/>
      <c r="B27" s="107" t="s">
        <v>107</v>
      </c>
      <c r="C27" s="108" t="s">
        <v>108</v>
      </c>
      <c r="D27" s="106"/>
      <c r="E27" s="109"/>
      <c r="F27" s="109"/>
      <c r="G27" s="109"/>
      <c r="H27" s="109"/>
      <c r="I27" s="109"/>
      <c r="J27" s="109"/>
      <c r="K27" s="109"/>
    </row>
    <row r="28" spans="1:11" ht="12.75">
      <c r="A28" s="106"/>
      <c r="B28" s="109"/>
      <c r="C28" s="109"/>
      <c r="D28" s="106"/>
      <c r="E28" s="109"/>
      <c r="F28" s="109"/>
      <c r="G28" s="109"/>
      <c r="H28" s="109"/>
      <c r="I28" s="109"/>
      <c r="J28" s="109"/>
      <c r="K28" s="109"/>
    </row>
    <row r="29" spans="1:11" ht="12.75">
      <c r="A29" s="110">
        <v>1</v>
      </c>
      <c r="B29" s="111" t="s">
        <v>109</v>
      </c>
      <c r="C29" s="112" t="s">
        <v>110</v>
      </c>
      <c r="D29" s="113" t="s">
        <v>86</v>
      </c>
      <c r="E29" s="114">
        <v>86</v>
      </c>
      <c r="F29" s="115">
        <v>0.132</v>
      </c>
      <c r="G29" s="118">
        <f>E29*F29</f>
        <v>11.352</v>
      </c>
      <c r="H29" s="109"/>
      <c r="I29" s="117"/>
      <c r="J29" s="125">
        <v>0</v>
      </c>
      <c r="K29" s="117">
        <f>E29*J29</f>
        <v>0</v>
      </c>
    </row>
    <row r="30" spans="1:11" ht="12.75">
      <c r="A30" s="106"/>
      <c r="B30" s="109"/>
      <c r="C30" s="119" t="str">
        <f>CONCATENATE(B27," celkem")</f>
        <v>56 celkem</v>
      </c>
      <c r="D30" s="106"/>
      <c r="E30" s="109"/>
      <c r="F30" s="109"/>
      <c r="G30" s="120">
        <f>SUBTOTAL(9,G29:G29)</f>
        <v>11.352</v>
      </c>
      <c r="H30" s="109"/>
      <c r="I30" s="121">
        <f>SUBTOTAL(9,I29:I29)</f>
        <v>0</v>
      </c>
      <c r="J30" s="109"/>
      <c r="K30" s="121">
        <f>SUBTOTAL(9,K29:K29)</f>
        <v>0</v>
      </c>
    </row>
    <row r="31" spans="1:11" ht="12.75">
      <c r="A31" s="106"/>
      <c r="B31" s="109"/>
      <c r="C31" s="109"/>
      <c r="D31" s="106"/>
      <c r="E31" s="109"/>
      <c r="F31" s="109"/>
      <c r="G31" s="109"/>
      <c r="H31" s="109"/>
      <c r="I31" s="109"/>
      <c r="J31" s="109"/>
      <c r="K31" s="109"/>
    </row>
    <row r="32" spans="1:11" ht="30">
      <c r="A32" s="106"/>
      <c r="B32" s="107" t="s">
        <v>112</v>
      </c>
      <c r="C32" s="108" t="s">
        <v>113</v>
      </c>
      <c r="D32" s="106"/>
      <c r="E32" s="109"/>
      <c r="F32" s="109"/>
      <c r="G32" s="109"/>
      <c r="H32" s="109"/>
      <c r="I32" s="109"/>
      <c r="J32" s="109"/>
      <c r="K32" s="109"/>
    </row>
    <row r="33" spans="1:11" ht="12.75">
      <c r="A33" s="106"/>
      <c r="B33" s="109"/>
      <c r="C33" s="109"/>
      <c r="D33" s="106"/>
      <c r="E33" s="109"/>
      <c r="F33" s="109"/>
      <c r="G33" s="109"/>
      <c r="H33" s="109"/>
      <c r="I33" s="109"/>
      <c r="J33" s="109"/>
      <c r="K33" s="109"/>
    </row>
    <row r="34" spans="1:11" ht="12.75" customHeight="1">
      <c r="A34" s="110">
        <v>1</v>
      </c>
      <c r="B34" s="111" t="s">
        <v>114</v>
      </c>
      <c r="C34" s="112" t="s">
        <v>115</v>
      </c>
      <c r="D34" s="113" t="s">
        <v>86</v>
      </c>
      <c r="E34" s="114">
        <v>1122</v>
      </c>
      <c r="F34" s="115">
        <v>0.00601</v>
      </c>
      <c r="G34" s="118">
        <f>E34*F34</f>
        <v>6.74322</v>
      </c>
      <c r="H34" s="109"/>
      <c r="I34" s="117"/>
      <c r="J34" s="125">
        <v>0</v>
      </c>
      <c r="K34" s="117">
        <f>E34*J34</f>
        <v>0</v>
      </c>
    </row>
    <row r="35" spans="1:11" ht="12.75" customHeight="1">
      <c r="A35" s="110">
        <v>2</v>
      </c>
      <c r="B35" s="111" t="s">
        <v>117</v>
      </c>
      <c r="C35" s="112" t="s">
        <v>118</v>
      </c>
      <c r="D35" s="113" t="s">
        <v>94</v>
      </c>
      <c r="E35" s="114">
        <v>126.225</v>
      </c>
      <c r="F35" s="115">
        <v>1.01</v>
      </c>
      <c r="G35" s="118">
        <f>E35*F35</f>
        <v>127.48724999999999</v>
      </c>
      <c r="H35" s="109"/>
      <c r="I35" s="117"/>
      <c r="J35" s="125">
        <v>0</v>
      </c>
      <c r="K35" s="117">
        <f>E35*J35</f>
        <v>0</v>
      </c>
    </row>
    <row r="36" spans="1:11" ht="12.75" customHeight="1">
      <c r="A36" s="110">
        <v>3</v>
      </c>
      <c r="B36" s="111" t="s">
        <v>114</v>
      </c>
      <c r="C36" s="112" t="s">
        <v>115</v>
      </c>
      <c r="D36" s="113" t="s">
        <v>86</v>
      </c>
      <c r="E36" s="114">
        <v>2925</v>
      </c>
      <c r="F36" s="115">
        <v>0.00601</v>
      </c>
      <c r="G36" s="118">
        <f>E36*F36</f>
        <v>17.57925</v>
      </c>
      <c r="H36" s="109"/>
      <c r="I36" s="117"/>
      <c r="J36" s="125">
        <v>0</v>
      </c>
      <c r="K36" s="117">
        <f>E36*J36</f>
        <v>0</v>
      </c>
    </row>
    <row r="37" spans="1:11" ht="25.5">
      <c r="A37" s="110">
        <v>4</v>
      </c>
      <c r="B37" s="111" t="s">
        <v>122</v>
      </c>
      <c r="C37" s="112" t="s">
        <v>123</v>
      </c>
      <c r="D37" s="113" t="s">
        <v>86</v>
      </c>
      <c r="E37" s="114">
        <v>2925</v>
      </c>
      <c r="F37" s="115">
        <v>0.12966</v>
      </c>
      <c r="G37" s="118">
        <f>E37*F37</f>
        <v>379.2555</v>
      </c>
      <c r="H37" s="109"/>
      <c r="I37" s="117"/>
      <c r="J37" s="125">
        <v>0</v>
      </c>
      <c r="K37" s="117">
        <f>E37*J37</f>
        <v>0</v>
      </c>
    </row>
    <row r="38" spans="1:11" ht="12.75">
      <c r="A38" s="106"/>
      <c r="B38" s="109"/>
      <c r="C38" s="119" t="str">
        <f>CONCATENATE(B32," celkem")</f>
        <v>57 celkem</v>
      </c>
      <c r="D38" s="106"/>
      <c r="E38" s="109"/>
      <c r="F38" s="109"/>
      <c r="G38" s="120">
        <f>SUBTOTAL(9,G34:G37)</f>
        <v>531.06522</v>
      </c>
      <c r="H38" s="109"/>
      <c r="I38" s="121">
        <f>SUBTOTAL(9,I34:I37)</f>
        <v>0</v>
      </c>
      <c r="J38" s="109"/>
      <c r="K38" s="121">
        <f>SUBTOTAL(9,K34:K37)</f>
        <v>0</v>
      </c>
    </row>
    <row r="39" spans="1:11" ht="12.75">
      <c r="A39" s="106"/>
      <c r="B39" s="109"/>
      <c r="C39" s="109"/>
      <c r="D39" s="106"/>
      <c r="E39" s="109"/>
      <c r="F39" s="109"/>
      <c r="G39" s="109"/>
      <c r="H39" s="109"/>
      <c r="I39" s="109"/>
      <c r="J39" s="109"/>
      <c r="K39" s="109"/>
    </row>
    <row r="40" spans="1:11" ht="30">
      <c r="A40" s="106"/>
      <c r="B40" s="107" t="s">
        <v>124</v>
      </c>
      <c r="C40" s="108" t="s">
        <v>125</v>
      </c>
      <c r="D40" s="106"/>
      <c r="E40" s="109"/>
      <c r="F40" s="109"/>
      <c r="G40" s="109"/>
      <c r="H40" s="109"/>
      <c r="I40" s="109"/>
      <c r="J40" s="109"/>
      <c r="K40" s="109"/>
    </row>
    <row r="41" spans="1:11" ht="12.75">
      <c r="A41" s="106"/>
      <c r="B41" s="109"/>
      <c r="C41" s="109"/>
      <c r="D41" s="106"/>
      <c r="E41" s="109"/>
      <c r="F41" s="109"/>
      <c r="G41" s="109"/>
      <c r="H41" s="109"/>
      <c r="I41" s="109"/>
      <c r="J41" s="109"/>
      <c r="K41" s="109"/>
    </row>
    <row r="42" spans="1:11" ht="25.5">
      <c r="A42" s="110">
        <v>1</v>
      </c>
      <c r="B42" s="111" t="s">
        <v>126</v>
      </c>
      <c r="C42" s="112" t="s">
        <v>127</v>
      </c>
      <c r="D42" s="113" t="s">
        <v>128</v>
      </c>
      <c r="E42" s="114">
        <v>8</v>
      </c>
      <c r="F42" s="115">
        <v>5.80039</v>
      </c>
      <c r="G42" s="118">
        <f>E42*F42</f>
        <v>46.40312</v>
      </c>
      <c r="H42" s="109"/>
      <c r="I42" s="117"/>
      <c r="J42" s="125">
        <v>0</v>
      </c>
      <c r="K42" s="117">
        <f>E42*J42</f>
        <v>0</v>
      </c>
    </row>
    <row r="43" spans="1:11" ht="25.5">
      <c r="A43" s="110">
        <v>2</v>
      </c>
      <c r="B43" s="111" t="s">
        <v>130</v>
      </c>
      <c r="C43" s="112" t="s">
        <v>131</v>
      </c>
      <c r="D43" s="113" t="s">
        <v>132</v>
      </c>
      <c r="E43" s="114">
        <v>11</v>
      </c>
      <c r="F43" s="115">
        <v>0</v>
      </c>
      <c r="G43" s="118">
        <f>E43*F43</f>
        <v>0</v>
      </c>
      <c r="H43" s="109"/>
      <c r="I43" s="117"/>
      <c r="J43" s="125">
        <v>0</v>
      </c>
      <c r="K43" s="117">
        <f>E43*J43</f>
        <v>0</v>
      </c>
    </row>
    <row r="44" spans="1:11" ht="12.75">
      <c r="A44" s="106"/>
      <c r="B44" s="109"/>
      <c r="C44" s="119" t="str">
        <f>CONCATENATE(B40," celkem")</f>
        <v>91 celkem</v>
      </c>
      <c r="D44" s="106"/>
      <c r="E44" s="109"/>
      <c r="F44" s="109"/>
      <c r="G44" s="120">
        <f>SUBTOTAL(9,G42:G43)</f>
        <v>46.40312</v>
      </c>
      <c r="H44" s="109"/>
      <c r="I44" s="121">
        <f>SUBTOTAL(9,I42:I43)</f>
        <v>0</v>
      </c>
      <c r="J44" s="109"/>
      <c r="K44" s="121">
        <f>SUBTOTAL(9,K42:K43)</f>
        <v>0</v>
      </c>
    </row>
    <row r="45" spans="1:11" ht="12.75">
      <c r="A45" s="106"/>
      <c r="B45" s="109"/>
      <c r="C45" s="109"/>
      <c r="D45" s="106"/>
      <c r="E45" s="109"/>
      <c r="F45" s="109"/>
      <c r="G45" s="109"/>
      <c r="H45" s="109"/>
      <c r="I45" s="109"/>
      <c r="J45" s="109"/>
      <c r="K45" s="109"/>
    </row>
    <row r="46" spans="1:11" ht="30">
      <c r="A46" s="106"/>
      <c r="B46" s="107" t="s">
        <v>135</v>
      </c>
      <c r="C46" s="108" t="s">
        <v>136</v>
      </c>
      <c r="D46" s="106"/>
      <c r="E46" s="109"/>
      <c r="F46" s="109"/>
      <c r="G46" s="109"/>
      <c r="H46" s="109"/>
      <c r="I46" s="109"/>
      <c r="J46" s="109"/>
      <c r="K46" s="109"/>
    </row>
    <row r="47" spans="1:11" ht="12.75">
      <c r="A47" s="106"/>
      <c r="B47" s="109"/>
      <c r="C47" s="109"/>
      <c r="D47" s="106"/>
      <c r="E47" s="109"/>
      <c r="F47" s="109"/>
      <c r="G47" s="109"/>
      <c r="H47" s="109"/>
      <c r="I47" s="109"/>
      <c r="J47" s="109"/>
      <c r="K47" s="109"/>
    </row>
    <row r="48" spans="1:11" ht="25.5">
      <c r="A48" s="110">
        <v>1</v>
      </c>
      <c r="B48" s="111" t="s">
        <v>137</v>
      </c>
      <c r="C48" s="112" t="s">
        <v>138</v>
      </c>
      <c r="D48" s="113" t="s">
        <v>132</v>
      </c>
      <c r="E48" s="114">
        <v>5.2</v>
      </c>
      <c r="F48" s="115">
        <v>0.16371</v>
      </c>
      <c r="G48" s="118">
        <f>E48*F48</f>
        <v>0.851292</v>
      </c>
      <c r="H48" s="109"/>
      <c r="I48" s="117"/>
      <c r="J48" s="125">
        <v>0</v>
      </c>
      <c r="K48" s="117">
        <f>E48*J48</f>
        <v>0</v>
      </c>
    </row>
    <row r="49" spans="1:11" ht="12.75">
      <c r="A49" s="122" t="s">
        <v>141</v>
      </c>
      <c r="B49" s="123">
        <v>59227519</v>
      </c>
      <c r="C49" s="112" t="s">
        <v>142</v>
      </c>
      <c r="D49" s="113" t="s">
        <v>128</v>
      </c>
      <c r="E49" s="114">
        <v>16.32</v>
      </c>
      <c r="F49" s="115">
        <v>0.039</v>
      </c>
      <c r="G49" s="118">
        <f>E49*F49</f>
        <v>0.63648</v>
      </c>
      <c r="H49" s="125">
        <v>0</v>
      </c>
      <c r="I49" s="117">
        <f>E49*H49</f>
        <v>0</v>
      </c>
      <c r="J49" s="109"/>
      <c r="K49" s="117"/>
    </row>
    <row r="50" spans="1:11" ht="12.75">
      <c r="A50" s="106"/>
      <c r="B50" s="109"/>
      <c r="C50" s="119" t="str">
        <f>CONCATENATE(B46," celkem")</f>
        <v>93 celkem</v>
      </c>
      <c r="D50" s="106"/>
      <c r="E50" s="109"/>
      <c r="F50" s="109"/>
      <c r="G50" s="120">
        <f>SUBTOTAL(9,G48:G49)</f>
        <v>1.487772</v>
      </c>
      <c r="H50" s="109"/>
      <c r="I50" s="121">
        <f>SUBTOTAL(9,I48:I49)</f>
        <v>0</v>
      </c>
      <c r="J50" s="109"/>
      <c r="K50" s="121">
        <f>SUBTOTAL(9,K48:K49)</f>
        <v>0</v>
      </c>
    </row>
    <row r="51" spans="1:11" ht="12.75">
      <c r="A51" s="106"/>
      <c r="B51" s="109"/>
      <c r="C51" s="109"/>
      <c r="D51" s="106"/>
      <c r="E51" s="109"/>
      <c r="F51" s="109"/>
      <c r="G51" s="109"/>
      <c r="H51" s="109"/>
      <c r="I51" s="109"/>
      <c r="J51" s="109"/>
      <c r="K51" s="109"/>
    </row>
    <row r="52" spans="1:11" ht="15">
      <c r="A52" s="106"/>
      <c r="B52" s="107" t="s">
        <v>143</v>
      </c>
      <c r="C52" s="108" t="s">
        <v>144</v>
      </c>
      <c r="D52" s="106"/>
      <c r="E52" s="109"/>
      <c r="F52" s="109"/>
      <c r="G52" s="109"/>
      <c r="H52" s="109"/>
      <c r="I52" s="109"/>
      <c r="J52" s="109"/>
      <c r="K52" s="109"/>
    </row>
    <row r="53" spans="1:11" ht="12.75">
      <c r="A53" s="106"/>
      <c r="B53" s="109"/>
      <c r="C53" s="109"/>
      <c r="D53" s="106"/>
      <c r="E53" s="109"/>
      <c r="F53" s="109"/>
      <c r="G53" s="109"/>
      <c r="H53" s="109"/>
      <c r="I53" s="109"/>
      <c r="J53" s="109"/>
      <c r="K53" s="109"/>
    </row>
    <row r="54" spans="1:11" ht="25.5">
      <c r="A54" s="110">
        <v>1</v>
      </c>
      <c r="B54" s="111" t="s">
        <v>145</v>
      </c>
      <c r="C54" s="112" t="s">
        <v>146</v>
      </c>
      <c r="D54" s="113" t="s">
        <v>94</v>
      </c>
      <c r="E54" s="114">
        <f>G20+G25+G44+G50</f>
        <v>47.890892</v>
      </c>
      <c r="F54" s="115">
        <v>0</v>
      </c>
      <c r="G54" s="118">
        <f>E54*F54</f>
        <v>0</v>
      </c>
      <c r="H54" s="109"/>
      <c r="I54" s="117"/>
      <c r="J54" s="125">
        <v>0</v>
      </c>
      <c r="K54" s="117">
        <f>E54*J54</f>
        <v>0</v>
      </c>
    </row>
    <row r="55" spans="1:11" ht="12.75">
      <c r="A55" s="109"/>
      <c r="B55" s="109"/>
      <c r="C55" s="119" t="str">
        <f>CONCATENATE(B52," celkem")</f>
        <v>99 celkem</v>
      </c>
      <c r="D55" s="106"/>
      <c r="E55" s="109"/>
      <c r="F55" s="109"/>
      <c r="G55" s="120">
        <f>SUBTOTAL(9,G54:G54)</f>
        <v>0</v>
      </c>
      <c r="H55" s="109"/>
      <c r="I55" s="121">
        <f>SUBTOTAL(9,I54:I54)</f>
        <v>0</v>
      </c>
      <c r="J55" s="109"/>
      <c r="K55" s="121">
        <f>SUBTOTAL(9,K54:K54)</f>
        <v>0</v>
      </c>
    </row>
    <row r="57" ht="12.75">
      <c r="C57" s="2" t="s">
        <v>165</v>
      </c>
    </row>
    <row r="58" ht="12.75">
      <c r="C58" s="2" t="s">
        <v>164</v>
      </c>
    </row>
  </sheetData>
  <sheetProtection password="CEE1" sheet="1" objects="1" scenarios="1"/>
  <mergeCells count="4">
    <mergeCell ref="G4:K4"/>
    <mergeCell ref="H5:K5"/>
    <mergeCell ref="H6:K6"/>
    <mergeCell ref="H7:K7"/>
  </mergeCells>
  <printOptions/>
  <pageMargins left="0.17" right="0.17" top="1" bottom="1" header="0.4921259845" footer="0.4921259845"/>
  <pageSetup fitToHeight="100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indexed="48"/>
    <pageSetUpPr fitToPage="1"/>
  </sheetPr>
  <dimension ref="A1:E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54.375" style="2" customWidth="1"/>
    <col min="4" max="4" width="9.125" style="124" customWidth="1"/>
    <col min="5" max="5" width="13.375" style="2" customWidth="1"/>
    <col min="6" max="16384" width="9.125" style="2" customWidth="1"/>
  </cols>
  <sheetData>
    <row r="1" spans="3:4" s="126" customFormat="1" ht="15">
      <c r="C1" s="153" t="s">
        <v>166</v>
      </c>
      <c r="D1" s="154"/>
    </row>
    <row r="2" spans="1:5" ht="12.75">
      <c r="A2" s="71" t="s">
        <v>29</v>
      </c>
      <c r="B2" s="71"/>
      <c r="C2" s="72" t="str">
        <f>+ROZPOČET!C5</f>
        <v>Oprava povrchu a propustků pozemní komunikace</v>
      </c>
      <c r="D2" s="73"/>
      <c r="E2" s="72"/>
    </row>
    <row r="3" spans="1:5" ht="12.75">
      <c r="A3" s="71" t="s">
        <v>26</v>
      </c>
      <c r="B3" s="71"/>
      <c r="C3" s="75" t="str">
        <f>+ROZPOČET!C6</f>
        <v>objekt na p.č.: 2251, 2090 a 2079/1, k.ú.: Milíčov</v>
      </c>
      <c r="D3" s="73"/>
      <c r="E3" s="72"/>
    </row>
    <row r="4" spans="1:5" ht="13.5" thickBot="1">
      <c r="A4" s="71" t="s">
        <v>1</v>
      </c>
      <c r="B4" s="71"/>
      <c r="C4" s="76">
        <f>+ROZPOČET!C7</f>
        <v>42382</v>
      </c>
      <c r="D4" s="73"/>
      <c r="E4" s="71"/>
    </row>
    <row r="5" spans="1:5" ht="12.75">
      <c r="A5" s="78" t="s">
        <v>3</v>
      </c>
      <c r="B5" s="79"/>
      <c r="C5" s="79"/>
      <c r="D5" s="79"/>
      <c r="E5" s="155"/>
    </row>
    <row r="6" spans="1:5" ht="12.75">
      <c r="A6" s="85" t="s">
        <v>5</v>
      </c>
      <c r="B6" s="86" t="s">
        <v>6</v>
      </c>
      <c r="C6" s="86"/>
      <c r="D6" s="87" t="s">
        <v>31</v>
      </c>
      <c r="E6" s="156" t="s">
        <v>32</v>
      </c>
    </row>
    <row r="7" spans="1:5" ht="12.75">
      <c r="A7" s="95" t="s">
        <v>11</v>
      </c>
      <c r="B7" s="96" t="s">
        <v>12</v>
      </c>
      <c r="C7" s="96" t="s">
        <v>13</v>
      </c>
      <c r="D7" s="96" t="s">
        <v>14</v>
      </c>
      <c r="E7" s="157"/>
    </row>
    <row r="8" spans="1:5" ht="13.5" thickBot="1">
      <c r="A8" s="101"/>
      <c r="B8" s="102">
        <v>1</v>
      </c>
      <c r="C8" s="102">
        <v>2</v>
      </c>
      <c r="D8" s="103">
        <v>3</v>
      </c>
      <c r="E8" s="158">
        <v>4</v>
      </c>
    </row>
    <row r="10" spans="1:5" ht="15">
      <c r="A10" s="106"/>
      <c r="B10" s="108" t="s">
        <v>82</v>
      </c>
      <c r="C10" s="108" t="s">
        <v>83</v>
      </c>
      <c r="D10" s="106"/>
      <c r="E10" s="109"/>
    </row>
    <row r="11" spans="1:5" ht="12.75">
      <c r="A11" s="106"/>
      <c r="B11" s="109"/>
      <c r="C11" s="109"/>
      <c r="D11" s="106"/>
      <c r="E11" s="109"/>
    </row>
    <row r="12" spans="1:5" ht="12.75">
      <c r="A12" s="159">
        <v>1</v>
      </c>
      <c r="B12" s="160" t="s">
        <v>84</v>
      </c>
      <c r="C12" s="112" t="s">
        <v>85</v>
      </c>
      <c r="D12" s="113" t="s">
        <v>86</v>
      </c>
      <c r="E12" s="114">
        <v>572.4</v>
      </c>
    </row>
    <row r="13" spans="1:5" ht="12.75">
      <c r="A13" s="106"/>
      <c r="B13" s="109"/>
      <c r="C13" s="161" t="s">
        <v>87</v>
      </c>
      <c r="D13" s="106"/>
      <c r="E13" s="114">
        <v>572.4</v>
      </c>
    </row>
    <row r="14" spans="1:5" ht="12.75">
      <c r="A14" s="106"/>
      <c r="B14" s="109"/>
      <c r="C14" s="162" t="s">
        <v>88</v>
      </c>
      <c r="D14" s="106"/>
      <c r="E14" s="114">
        <v>572.4</v>
      </c>
    </row>
    <row r="15" spans="1:5" ht="12.75">
      <c r="A15" s="159">
        <v>2</v>
      </c>
      <c r="B15" s="160" t="s">
        <v>89</v>
      </c>
      <c r="C15" s="112" t="s">
        <v>90</v>
      </c>
      <c r="D15" s="113" t="s">
        <v>86</v>
      </c>
      <c r="E15" s="114">
        <v>2925</v>
      </c>
    </row>
    <row r="16" spans="1:5" ht="12.75">
      <c r="A16" s="106"/>
      <c r="B16" s="109"/>
      <c r="C16" s="162" t="s">
        <v>91</v>
      </c>
      <c r="D16" s="106"/>
      <c r="E16" s="114">
        <v>2925</v>
      </c>
    </row>
    <row r="17" spans="1:5" ht="12.75">
      <c r="A17" s="106"/>
      <c r="B17" s="109"/>
      <c r="C17" s="162" t="s">
        <v>88</v>
      </c>
      <c r="D17" s="106"/>
      <c r="E17" s="114">
        <v>2925</v>
      </c>
    </row>
    <row r="18" spans="1:5" ht="12.75">
      <c r="A18" s="159">
        <v>3</v>
      </c>
      <c r="B18" s="160" t="s">
        <v>92</v>
      </c>
      <c r="C18" s="112" t="s">
        <v>93</v>
      </c>
      <c r="D18" s="113" t="s">
        <v>94</v>
      </c>
      <c r="E18" s="114">
        <v>72.122</v>
      </c>
    </row>
    <row r="19" spans="1:5" ht="25.5">
      <c r="A19" s="159">
        <v>4</v>
      </c>
      <c r="B19" s="160" t="s">
        <v>95</v>
      </c>
      <c r="C19" s="112" t="s">
        <v>96</v>
      </c>
      <c r="D19" s="113" t="s">
        <v>94</v>
      </c>
      <c r="E19" s="114">
        <v>288.49</v>
      </c>
    </row>
    <row r="20" spans="1:5" ht="12.75">
      <c r="A20" s="159">
        <v>5</v>
      </c>
      <c r="B20" s="160" t="s">
        <v>97</v>
      </c>
      <c r="C20" s="112" t="s">
        <v>98</v>
      </c>
      <c r="D20" s="113" t="s">
        <v>94</v>
      </c>
      <c r="E20" s="114">
        <v>72.122</v>
      </c>
    </row>
    <row r="21" spans="1:5" ht="25.5">
      <c r="A21" s="159">
        <v>6</v>
      </c>
      <c r="B21" s="160" t="s">
        <v>99</v>
      </c>
      <c r="C21" s="112" t="s">
        <v>100</v>
      </c>
      <c r="D21" s="113" t="s">
        <v>94</v>
      </c>
      <c r="E21" s="114">
        <v>72.122</v>
      </c>
    </row>
    <row r="22" spans="1:5" ht="12.75">
      <c r="A22" s="106"/>
      <c r="B22" s="109"/>
      <c r="C22" s="109"/>
      <c r="D22" s="106"/>
      <c r="E22" s="109"/>
    </row>
    <row r="23" spans="1:5" ht="15">
      <c r="A23" s="106"/>
      <c r="B23" s="108" t="s">
        <v>101</v>
      </c>
      <c r="C23" s="108" t="s">
        <v>102</v>
      </c>
      <c r="D23" s="106"/>
      <c r="E23" s="109"/>
    </row>
    <row r="24" spans="1:5" ht="12.75">
      <c r="A24" s="106"/>
      <c r="B24" s="109"/>
      <c r="C24" s="109"/>
      <c r="D24" s="106"/>
      <c r="E24" s="109"/>
    </row>
    <row r="25" spans="1:5" ht="12.75">
      <c r="A25" s="159">
        <v>1</v>
      </c>
      <c r="B25" s="160" t="s">
        <v>103</v>
      </c>
      <c r="C25" s="112" t="s">
        <v>104</v>
      </c>
      <c r="D25" s="113" t="s">
        <v>86</v>
      </c>
      <c r="E25" s="114">
        <v>86</v>
      </c>
    </row>
    <row r="26" spans="1:5" ht="12.75">
      <c r="A26" s="106"/>
      <c r="B26" s="109"/>
      <c r="C26" s="162" t="s">
        <v>105</v>
      </c>
      <c r="D26" s="106"/>
      <c r="E26" s="114">
        <v>0</v>
      </c>
    </row>
    <row r="27" spans="1:5" ht="12.75">
      <c r="A27" s="106"/>
      <c r="B27" s="109"/>
      <c r="C27" s="162" t="s">
        <v>106</v>
      </c>
      <c r="D27" s="106"/>
      <c r="E27" s="114">
        <v>86</v>
      </c>
    </row>
    <row r="28" spans="1:5" ht="12.75">
      <c r="A28" s="106"/>
      <c r="B28" s="109"/>
      <c r="C28" s="162" t="s">
        <v>88</v>
      </c>
      <c r="D28" s="106"/>
      <c r="E28" s="114">
        <v>86</v>
      </c>
    </row>
    <row r="29" spans="1:5" ht="12.75">
      <c r="A29" s="106"/>
      <c r="B29" s="109"/>
      <c r="C29" s="109"/>
      <c r="D29" s="106"/>
      <c r="E29" s="109"/>
    </row>
    <row r="30" spans="1:5" ht="15">
      <c r="A30" s="106"/>
      <c r="B30" s="108" t="s">
        <v>107</v>
      </c>
      <c r="C30" s="108" t="s">
        <v>108</v>
      </c>
      <c r="D30" s="106"/>
      <c r="E30" s="109"/>
    </row>
    <row r="31" spans="1:5" ht="12.75">
      <c r="A31" s="106"/>
      <c r="B31" s="109"/>
      <c r="C31" s="109"/>
      <c r="D31" s="106"/>
      <c r="E31" s="109"/>
    </row>
    <row r="32" spans="1:5" ht="12.75">
      <c r="A32" s="159">
        <v>1</v>
      </c>
      <c r="B32" s="160" t="s">
        <v>109</v>
      </c>
      <c r="C32" s="112" t="s">
        <v>110</v>
      </c>
      <c r="D32" s="113" t="s">
        <v>86</v>
      </c>
      <c r="E32" s="114">
        <v>86</v>
      </c>
    </row>
    <row r="33" spans="1:5" ht="12.75">
      <c r="A33" s="106"/>
      <c r="B33" s="109"/>
      <c r="C33" s="161" t="s">
        <v>111</v>
      </c>
      <c r="D33" s="106"/>
      <c r="E33" s="114">
        <v>86</v>
      </c>
    </row>
    <row r="34" spans="1:5" ht="12.75">
      <c r="A34" s="106"/>
      <c r="B34" s="109"/>
      <c r="C34" s="162" t="s">
        <v>88</v>
      </c>
      <c r="D34" s="106"/>
      <c r="E34" s="114">
        <v>86</v>
      </c>
    </row>
    <row r="35" spans="1:5" ht="12.75">
      <c r="A35" s="106"/>
      <c r="B35" s="109"/>
      <c r="C35" s="109"/>
      <c r="D35" s="106"/>
      <c r="E35" s="109"/>
    </row>
    <row r="36" spans="1:5" ht="30">
      <c r="A36" s="106"/>
      <c r="B36" s="108" t="s">
        <v>112</v>
      </c>
      <c r="C36" s="108" t="s">
        <v>113</v>
      </c>
      <c r="D36" s="106"/>
      <c r="E36" s="109"/>
    </row>
    <row r="37" spans="1:5" ht="12.75">
      <c r="A37" s="106"/>
      <c r="B37" s="109"/>
      <c r="C37" s="109"/>
      <c r="D37" s="106"/>
      <c r="E37" s="109"/>
    </row>
    <row r="38" spans="1:5" ht="12.75" customHeight="1">
      <c r="A38" s="159">
        <v>1</v>
      </c>
      <c r="B38" s="160" t="s">
        <v>114</v>
      </c>
      <c r="C38" s="112" t="s">
        <v>115</v>
      </c>
      <c r="D38" s="113" t="s">
        <v>86</v>
      </c>
      <c r="E38" s="114">
        <v>1122</v>
      </c>
    </row>
    <row r="39" spans="1:5" ht="12.75">
      <c r="A39" s="106"/>
      <c r="B39" s="109"/>
      <c r="C39" s="161" t="s">
        <v>116</v>
      </c>
      <c r="D39" s="106"/>
      <c r="E39" s="114">
        <v>1122</v>
      </c>
    </row>
    <row r="40" spans="1:5" ht="12.75">
      <c r="A40" s="106"/>
      <c r="B40" s="109"/>
      <c r="C40" s="162" t="s">
        <v>88</v>
      </c>
      <c r="D40" s="106"/>
      <c r="E40" s="114">
        <v>1122</v>
      </c>
    </row>
    <row r="41" spans="1:5" ht="25.5">
      <c r="A41" s="159">
        <v>2</v>
      </c>
      <c r="B41" s="160" t="s">
        <v>117</v>
      </c>
      <c r="C41" s="112" t="s">
        <v>118</v>
      </c>
      <c r="D41" s="113" t="s">
        <v>94</v>
      </c>
      <c r="E41" s="114">
        <v>126.225</v>
      </c>
    </row>
    <row r="42" spans="1:5" ht="12.75">
      <c r="A42" s="106"/>
      <c r="B42" s="109"/>
      <c r="C42" s="162" t="s">
        <v>119</v>
      </c>
      <c r="D42" s="106"/>
      <c r="E42" s="114">
        <v>0</v>
      </c>
    </row>
    <row r="43" spans="1:5" ht="12.75">
      <c r="A43" s="106"/>
      <c r="B43" s="109"/>
      <c r="C43" s="162" t="s">
        <v>120</v>
      </c>
      <c r="D43" s="106"/>
      <c r="E43" s="114">
        <v>0</v>
      </c>
    </row>
    <row r="44" spans="1:5" ht="12.75">
      <c r="A44" s="106"/>
      <c r="B44" s="109"/>
      <c r="C44" s="162" t="s">
        <v>121</v>
      </c>
      <c r="D44" s="106"/>
      <c r="E44" s="114">
        <v>126.225</v>
      </c>
    </row>
    <row r="45" spans="1:5" ht="12.75">
      <c r="A45" s="106"/>
      <c r="B45" s="109"/>
      <c r="C45" s="162" t="s">
        <v>88</v>
      </c>
      <c r="D45" s="106"/>
      <c r="E45" s="114">
        <v>126.225</v>
      </c>
    </row>
    <row r="46" spans="1:5" ht="12.75" customHeight="1">
      <c r="A46" s="159">
        <v>3</v>
      </c>
      <c r="B46" s="160" t="s">
        <v>114</v>
      </c>
      <c r="C46" s="112" t="s">
        <v>115</v>
      </c>
      <c r="D46" s="113" t="s">
        <v>86</v>
      </c>
      <c r="E46" s="114">
        <v>2925</v>
      </c>
    </row>
    <row r="47" spans="1:5" ht="12.75">
      <c r="A47" s="106"/>
      <c r="B47" s="109"/>
      <c r="C47" s="162" t="s">
        <v>91</v>
      </c>
      <c r="D47" s="106"/>
      <c r="E47" s="114">
        <v>2925</v>
      </c>
    </row>
    <row r="48" spans="1:5" ht="12.75">
      <c r="A48" s="106"/>
      <c r="B48" s="109"/>
      <c r="C48" s="162" t="s">
        <v>88</v>
      </c>
      <c r="D48" s="106"/>
      <c r="E48" s="114">
        <v>2925</v>
      </c>
    </row>
    <row r="49" spans="1:5" ht="25.5">
      <c r="A49" s="159">
        <v>4</v>
      </c>
      <c r="B49" s="160" t="s">
        <v>122</v>
      </c>
      <c r="C49" s="112" t="s">
        <v>123</v>
      </c>
      <c r="D49" s="113" t="s">
        <v>86</v>
      </c>
      <c r="E49" s="114">
        <v>2925</v>
      </c>
    </row>
    <row r="50" spans="1:5" ht="12.75">
      <c r="A50" s="106"/>
      <c r="B50" s="109"/>
      <c r="C50" s="162" t="s">
        <v>91</v>
      </c>
      <c r="D50" s="106"/>
      <c r="E50" s="114">
        <v>2925</v>
      </c>
    </row>
    <row r="51" spans="1:5" ht="12.75">
      <c r="A51" s="106"/>
      <c r="B51" s="109"/>
      <c r="C51" s="162" t="s">
        <v>88</v>
      </c>
      <c r="D51" s="106"/>
      <c r="E51" s="114">
        <v>2925</v>
      </c>
    </row>
    <row r="52" spans="1:5" ht="12.75">
      <c r="A52" s="106"/>
      <c r="B52" s="109"/>
      <c r="C52" s="109"/>
      <c r="D52" s="106"/>
      <c r="E52" s="109"/>
    </row>
    <row r="53" spans="1:5" ht="30">
      <c r="A53" s="106"/>
      <c r="B53" s="108" t="s">
        <v>124</v>
      </c>
      <c r="C53" s="108" t="s">
        <v>125</v>
      </c>
      <c r="D53" s="106"/>
      <c r="E53" s="109"/>
    </row>
    <row r="54" spans="1:5" ht="12.75">
      <c r="A54" s="106"/>
      <c r="B54" s="109"/>
      <c r="C54" s="109"/>
      <c r="D54" s="106"/>
      <c r="E54" s="109"/>
    </row>
    <row r="55" spans="1:5" ht="25.5">
      <c r="A55" s="159">
        <v>1</v>
      </c>
      <c r="B55" s="160" t="s">
        <v>126</v>
      </c>
      <c r="C55" s="112" t="s">
        <v>127</v>
      </c>
      <c r="D55" s="113" t="s">
        <v>128</v>
      </c>
      <c r="E55" s="114">
        <v>8</v>
      </c>
    </row>
    <row r="56" spans="1:5" ht="12.75">
      <c r="A56" s="106"/>
      <c r="B56" s="109"/>
      <c r="C56" s="162" t="s">
        <v>129</v>
      </c>
      <c r="D56" s="106"/>
      <c r="E56" s="114">
        <v>8</v>
      </c>
    </row>
    <row r="57" spans="1:5" ht="12.75">
      <c r="A57" s="106"/>
      <c r="B57" s="109"/>
      <c r="C57" s="162" t="s">
        <v>88</v>
      </c>
      <c r="D57" s="106"/>
      <c r="E57" s="114">
        <v>8</v>
      </c>
    </row>
    <row r="58" spans="1:5" ht="25.5">
      <c r="A58" s="159">
        <v>2</v>
      </c>
      <c r="B58" s="160" t="s">
        <v>130</v>
      </c>
      <c r="C58" s="112" t="s">
        <v>131</v>
      </c>
      <c r="D58" s="113" t="s">
        <v>132</v>
      </c>
      <c r="E58" s="114">
        <v>11</v>
      </c>
    </row>
    <row r="59" spans="1:5" ht="12.75">
      <c r="A59" s="106"/>
      <c r="B59" s="109"/>
      <c r="C59" s="162" t="s">
        <v>133</v>
      </c>
      <c r="D59" s="106"/>
      <c r="E59" s="114">
        <v>0</v>
      </c>
    </row>
    <row r="60" spans="1:5" ht="12.75">
      <c r="A60" s="106"/>
      <c r="B60" s="109"/>
      <c r="C60" s="162" t="s">
        <v>134</v>
      </c>
      <c r="D60" s="106"/>
      <c r="E60" s="114">
        <v>11</v>
      </c>
    </row>
    <row r="61" spans="1:5" ht="12.75">
      <c r="A61" s="106"/>
      <c r="B61" s="109"/>
      <c r="C61" s="162" t="s">
        <v>88</v>
      </c>
      <c r="D61" s="106"/>
      <c r="E61" s="114">
        <v>11</v>
      </c>
    </row>
    <row r="62" spans="1:5" ht="12.75">
      <c r="A62" s="106"/>
      <c r="B62" s="109"/>
      <c r="C62" s="109"/>
      <c r="D62" s="106"/>
      <c r="E62" s="109"/>
    </row>
    <row r="63" spans="1:5" ht="30">
      <c r="A63" s="106"/>
      <c r="B63" s="108" t="s">
        <v>135</v>
      </c>
      <c r="C63" s="108" t="s">
        <v>136</v>
      </c>
      <c r="D63" s="106"/>
      <c r="E63" s="109"/>
    </row>
    <row r="64" spans="1:5" ht="12.75">
      <c r="A64" s="106"/>
      <c r="B64" s="109"/>
      <c r="C64" s="109"/>
      <c r="D64" s="106"/>
      <c r="E64" s="109"/>
    </row>
    <row r="65" spans="1:5" ht="25.5">
      <c r="A65" s="159">
        <v>1</v>
      </c>
      <c r="B65" s="160" t="s">
        <v>137</v>
      </c>
      <c r="C65" s="112" t="s">
        <v>138</v>
      </c>
      <c r="D65" s="113" t="s">
        <v>132</v>
      </c>
      <c r="E65" s="114">
        <v>5.2</v>
      </c>
    </row>
    <row r="66" spans="1:5" ht="12.75">
      <c r="A66" s="106"/>
      <c r="B66" s="109"/>
      <c r="C66" s="161" t="s">
        <v>139</v>
      </c>
      <c r="D66" s="106"/>
      <c r="E66" s="114">
        <v>4</v>
      </c>
    </row>
    <row r="67" spans="1:5" ht="12.75">
      <c r="A67" s="106"/>
      <c r="B67" s="109"/>
      <c r="C67" s="161" t="s">
        <v>140</v>
      </c>
      <c r="D67" s="106"/>
      <c r="E67" s="114">
        <v>1.2</v>
      </c>
    </row>
    <row r="68" spans="1:5" ht="12.75">
      <c r="A68" s="106"/>
      <c r="B68" s="109"/>
      <c r="C68" s="162" t="s">
        <v>88</v>
      </c>
      <c r="D68" s="106"/>
      <c r="E68" s="114">
        <v>5.2</v>
      </c>
    </row>
    <row r="69" spans="1:5" ht="12.75">
      <c r="A69" s="122" t="s">
        <v>141</v>
      </c>
      <c r="B69" s="123">
        <v>59227519</v>
      </c>
      <c r="C69" s="112" t="s">
        <v>142</v>
      </c>
      <c r="D69" s="113" t="s">
        <v>128</v>
      </c>
      <c r="E69" s="114">
        <v>16.32</v>
      </c>
    </row>
    <row r="70" spans="1:5" ht="12.75">
      <c r="A70" s="106"/>
      <c r="B70" s="109"/>
      <c r="C70" s="109"/>
      <c r="D70" s="106"/>
      <c r="E70" s="109"/>
    </row>
    <row r="71" spans="1:5" ht="15">
      <c r="A71" s="106"/>
      <c r="B71" s="108" t="s">
        <v>143</v>
      </c>
      <c r="C71" s="108" t="s">
        <v>144</v>
      </c>
      <c r="D71" s="106"/>
      <c r="E71" s="109"/>
    </row>
    <row r="72" spans="1:5" ht="12.75">
      <c r="A72" s="106"/>
      <c r="B72" s="109"/>
      <c r="C72" s="109"/>
      <c r="D72" s="106"/>
      <c r="E72" s="109"/>
    </row>
    <row r="73" spans="1:5" ht="25.5">
      <c r="A73" s="159">
        <v>1</v>
      </c>
      <c r="B73" s="160" t="s">
        <v>145</v>
      </c>
      <c r="C73" s="112" t="s">
        <v>146</v>
      </c>
      <c r="D73" s="113" t="s">
        <v>94</v>
      </c>
      <c r="E73" s="114">
        <v>47.891</v>
      </c>
    </row>
    <row r="75" ht="12.75">
      <c r="C75" s="2" t="s">
        <v>165</v>
      </c>
    </row>
    <row r="76" ht="12.75">
      <c r="C76" s="2" t="s">
        <v>164</v>
      </c>
    </row>
  </sheetData>
  <sheetProtection password="CEE1" sheet="1" objects="1" scenarios="1"/>
  <printOptions/>
  <pageMargins left="0.75" right="0.33" top="1" bottom="0.35" header="0.4921259845" footer="0.18"/>
  <pageSetup fitToHeight="10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H66"/>
  <sheetViews>
    <sheetView workbookViewId="0" topLeftCell="A1">
      <selection activeCell="A1" sqref="A1:H1"/>
    </sheetView>
  </sheetViews>
  <sheetFormatPr defaultColWidth="9.00390625" defaultRowHeight="12.75"/>
  <cols>
    <col min="1" max="1" width="5.25390625" style="0" customWidth="1"/>
    <col min="2" max="2" width="5.625" style="0" customWidth="1"/>
    <col min="3" max="3" width="12.625" style="0" customWidth="1"/>
    <col min="4" max="4" width="6.25390625" style="0" customWidth="1"/>
    <col min="5" max="5" width="7.625" style="0" customWidth="1"/>
    <col min="6" max="6" width="57.125" style="0" customWidth="1"/>
    <col min="7" max="7" width="9.625" style="0" customWidth="1"/>
    <col min="8" max="8" width="11.375" style="0" customWidth="1"/>
    <col min="9" max="16384" width="7.625" style="0" customWidth="1"/>
  </cols>
  <sheetData>
    <row r="1" spans="1:8" ht="21">
      <c r="A1" s="304" t="s">
        <v>167</v>
      </c>
      <c r="B1" s="304"/>
      <c r="C1" s="304"/>
      <c r="D1" s="304"/>
      <c r="E1" s="304"/>
      <c r="F1" s="304"/>
      <c r="G1" s="304"/>
      <c r="H1" s="304"/>
    </row>
    <row r="2" spans="1:8" ht="16.5">
      <c r="A2" s="302" t="s">
        <v>168</v>
      </c>
      <c r="B2" s="302"/>
      <c r="C2" s="302"/>
      <c r="D2" s="302"/>
      <c r="E2" s="302"/>
      <c r="F2" s="302"/>
      <c r="G2" s="302"/>
      <c r="H2" s="302"/>
    </row>
    <row r="3" spans="1:8" ht="16.5">
      <c r="A3" s="163"/>
      <c r="B3" s="163"/>
      <c r="C3" s="163"/>
      <c r="D3" s="163"/>
      <c r="E3" s="163"/>
      <c r="F3" s="163"/>
      <c r="G3" s="163"/>
      <c r="H3" s="163"/>
    </row>
    <row r="4" spans="1:8" ht="25.5" customHeight="1">
      <c r="A4" s="300" t="s">
        <v>169</v>
      </c>
      <c r="B4" s="300"/>
      <c r="C4" s="300"/>
      <c r="D4" s="300"/>
      <c r="E4" s="300"/>
      <c r="F4" s="300"/>
      <c r="G4" s="300"/>
      <c r="H4" s="300"/>
    </row>
    <row r="5" spans="1:8" ht="15">
      <c r="A5" s="300" t="s">
        <v>170</v>
      </c>
      <c r="B5" s="300"/>
      <c r="C5" s="300"/>
      <c r="D5" s="300"/>
      <c r="E5" s="300"/>
      <c r="F5" s="300"/>
      <c r="G5" s="300"/>
      <c r="H5" s="300"/>
    </row>
    <row r="6" spans="1:8" ht="15">
      <c r="A6" s="164"/>
      <c r="B6" s="164"/>
      <c r="C6" s="164"/>
      <c r="D6" s="164"/>
      <c r="E6" s="164"/>
      <c r="F6" s="164"/>
      <c r="G6" s="164"/>
      <c r="H6" s="164"/>
    </row>
    <row r="7" spans="1:8" ht="15">
      <c r="A7" s="300" t="s">
        <v>171</v>
      </c>
      <c r="B7" s="300"/>
      <c r="C7" s="300"/>
      <c r="D7" s="300"/>
      <c r="E7" s="300"/>
      <c r="F7" s="300"/>
      <c r="G7" s="300"/>
      <c r="H7" s="300"/>
    </row>
    <row r="8" spans="1:8" ht="25.5" customHeight="1">
      <c r="A8" s="164"/>
      <c r="B8" s="300" t="s">
        <v>172</v>
      </c>
      <c r="C8" s="300"/>
      <c r="D8" s="300"/>
      <c r="E8" s="300"/>
      <c r="F8" s="300"/>
      <c r="G8" s="300"/>
      <c r="H8" s="300"/>
    </row>
    <row r="9" spans="1:8" ht="15">
      <c r="A9" s="165"/>
      <c r="B9" s="300" t="s">
        <v>173</v>
      </c>
      <c r="C9" s="300"/>
      <c r="D9" s="300"/>
      <c r="E9" s="300"/>
      <c r="F9" s="300"/>
      <c r="G9" s="300"/>
      <c r="H9" s="300"/>
    </row>
    <row r="10" spans="1:8" ht="15">
      <c r="A10" s="165"/>
      <c r="B10" s="165"/>
      <c r="C10" s="165"/>
      <c r="D10" s="165"/>
      <c r="E10" s="165"/>
      <c r="F10" s="165"/>
      <c r="G10" s="165"/>
      <c r="H10" s="165"/>
    </row>
    <row r="11" spans="1:8" ht="15">
      <c r="A11" s="165"/>
      <c r="B11" s="300" t="s">
        <v>174</v>
      </c>
      <c r="C11" s="300"/>
      <c r="D11" s="300"/>
      <c r="E11" s="300"/>
      <c r="F11" s="300"/>
      <c r="G11" s="300"/>
      <c r="H11" s="300"/>
    </row>
    <row r="12" spans="1:8" ht="15">
      <c r="A12" s="165"/>
      <c r="B12" s="300" t="s">
        <v>175</v>
      </c>
      <c r="C12" s="300"/>
      <c r="D12" s="300"/>
      <c r="E12" s="300"/>
      <c r="F12" s="300"/>
      <c r="G12" s="300"/>
      <c r="H12" s="300"/>
    </row>
    <row r="13" spans="1:8" ht="15">
      <c r="A13" s="165"/>
      <c r="B13" s="300" t="s">
        <v>176</v>
      </c>
      <c r="C13" s="300"/>
      <c r="D13" s="300"/>
      <c r="E13" s="300"/>
      <c r="F13" s="300"/>
      <c r="G13" s="300"/>
      <c r="H13" s="300"/>
    </row>
    <row r="14" spans="1:8" ht="15">
      <c r="A14" s="165"/>
      <c r="B14" s="165"/>
      <c r="C14" s="166" t="s">
        <v>177</v>
      </c>
      <c r="D14" s="300" t="s">
        <v>178</v>
      </c>
      <c r="E14" s="300"/>
      <c r="F14" s="300"/>
      <c r="G14" s="300"/>
      <c r="H14" s="300"/>
    </row>
    <row r="15" spans="1:8" ht="15">
      <c r="A15" s="165"/>
      <c r="B15" s="165"/>
      <c r="C15" s="166" t="s">
        <v>179</v>
      </c>
      <c r="D15" s="300" t="s">
        <v>180</v>
      </c>
      <c r="E15" s="300"/>
      <c r="F15" s="300"/>
      <c r="G15" s="300"/>
      <c r="H15" s="300"/>
    </row>
    <row r="16" spans="1:8" ht="15">
      <c r="A16" s="165"/>
      <c r="B16" s="165"/>
      <c r="C16" s="166" t="s">
        <v>181</v>
      </c>
      <c r="D16" s="300" t="s">
        <v>182</v>
      </c>
      <c r="E16" s="300"/>
      <c r="F16" s="300"/>
      <c r="G16" s="300"/>
      <c r="H16" s="300"/>
    </row>
    <row r="17" spans="1:8" ht="15">
      <c r="A17" s="165"/>
      <c r="B17" s="165"/>
      <c r="C17" s="166" t="s">
        <v>183</v>
      </c>
      <c r="D17" s="300" t="s">
        <v>153</v>
      </c>
      <c r="E17" s="300"/>
      <c r="F17" s="300"/>
      <c r="G17" s="300"/>
      <c r="H17" s="300"/>
    </row>
    <row r="18" spans="1:8" ht="15">
      <c r="A18" s="165"/>
      <c r="B18" s="165"/>
      <c r="C18" s="166" t="s">
        <v>184</v>
      </c>
      <c r="D18" s="300" t="s">
        <v>185</v>
      </c>
      <c r="E18" s="300"/>
      <c r="F18" s="300"/>
      <c r="G18" s="300"/>
      <c r="H18" s="300"/>
    </row>
    <row r="19" spans="1:8" ht="15">
      <c r="A19" s="165"/>
      <c r="B19" s="165"/>
      <c r="C19" s="166" t="s">
        <v>186</v>
      </c>
      <c r="D19" s="300" t="s">
        <v>187</v>
      </c>
      <c r="E19" s="300"/>
      <c r="F19" s="300"/>
      <c r="G19" s="300"/>
      <c r="H19" s="300"/>
    </row>
    <row r="20" spans="1:8" ht="15">
      <c r="A20" s="165"/>
      <c r="B20" s="165"/>
      <c r="C20" s="165"/>
      <c r="D20" s="165"/>
      <c r="E20" s="165"/>
      <c r="F20" s="165"/>
      <c r="G20" s="165"/>
      <c r="H20" s="165"/>
    </row>
    <row r="21" spans="1:8" ht="25.5" customHeight="1">
      <c r="A21" s="300" t="s">
        <v>188</v>
      </c>
      <c r="B21" s="300"/>
      <c r="C21" s="300"/>
      <c r="D21" s="300"/>
      <c r="E21" s="300"/>
      <c r="F21" s="300"/>
      <c r="G21" s="300"/>
      <c r="H21" s="300"/>
    </row>
    <row r="22" spans="1:8" ht="15">
      <c r="A22" s="300" t="s">
        <v>189</v>
      </c>
      <c r="B22" s="300"/>
      <c r="C22" s="300"/>
      <c r="D22" s="300"/>
      <c r="E22" s="300"/>
      <c r="F22" s="300"/>
      <c r="G22" s="300"/>
      <c r="H22" s="300"/>
    </row>
    <row r="23" spans="1:8" ht="25.5" customHeight="1">
      <c r="A23" s="164"/>
      <c r="B23" s="300" t="s">
        <v>190</v>
      </c>
      <c r="C23" s="300"/>
      <c r="D23" s="300"/>
      <c r="E23" s="300"/>
      <c r="F23" s="300"/>
      <c r="G23" s="300"/>
      <c r="H23" s="300"/>
    </row>
    <row r="24" spans="1:8" ht="15">
      <c r="A24" s="165"/>
      <c r="B24" s="300" t="s">
        <v>191</v>
      </c>
      <c r="C24" s="300"/>
      <c r="D24" s="300"/>
      <c r="E24" s="300"/>
      <c r="F24" s="300"/>
      <c r="G24" s="300"/>
      <c r="H24" s="300"/>
    </row>
    <row r="25" spans="1:8" ht="15">
      <c r="A25" s="165"/>
      <c r="B25" s="165"/>
      <c r="C25" s="165"/>
      <c r="D25" s="165"/>
      <c r="E25" s="165"/>
      <c r="F25" s="165"/>
      <c r="G25" s="165"/>
      <c r="H25" s="165"/>
    </row>
    <row r="26" spans="1:8" ht="15">
      <c r="A26" s="165"/>
      <c r="B26" s="300" t="s">
        <v>192</v>
      </c>
      <c r="C26" s="300"/>
      <c r="D26" s="300"/>
      <c r="E26" s="300"/>
      <c r="F26" s="300"/>
      <c r="G26" s="300"/>
      <c r="H26" s="300"/>
    </row>
    <row r="27" spans="1:8" ht="15">
      <c r="A27" s="165"/>
      <c r="B27" s="300" t="s">
        <v>193</v>
      </c>
      <c r="C27" s="300"/>
      <c r="D27" s="300"/>
      <c r="E27" s="300"/>
      <c r="F27" s="300"/>
      <c r="G27" s="300"/>
      <c r="H27" s="300"/>
    </row>
    <row r="28" spans="1:8" ht="15">
      <c r="A28" s="165"/>
      <c r="B28" s="165"/>
      <c r="C28" s="165"/>
      <c r="D28" s="165"/>
      <c r="E28" s="165"/>
      <c r="F28" s="165"/>
      <c r="G28" s="165"/>
      <c r="H28" s="165"/>
    </row>
    <row r="29" spans="1:8" ht="15">
      <c r="A29" s="165"/>
      <c r="B29" s="300" t="s">
        <v>194</v>
      </c>
      <c r="C29" s="300"/>
      <c r="D29" s="300"/>
      <c r="E29" s="300"/>
      <c r="F29" s="300"/>
      <c r="G29" s="300"/>
      <c r="H29" s="300"/>
    </row>
    <row r="30" spans="1:8" ht="15">
      <c r="A30" s="165"/>
      <c r="B30" s="300" t="s">
        <v>195</v>
      </c>
      <c r="C30" s="300"/>
      <c r="D30" s="300"/>
      <c r="E30" s="300"/>
      <c r="F30" s="300"/>
      <c r="G30" s="300"/>
      <c r="H30" s="300"/>
    </row>
    <row r="31" spans="1:8" ht="15">
      <c r="A31" s="165"/>
      <c r="B31" s="300" t="s">
        <v>196</v>
      </c>
      <c r="C31" s="300"/>
      <c r="D31" s="300"/>
      <c r="E31" s="300"/>
      <c r="F31" s="300"/>
      <c r="G31" s="300"/>
      <c r="H31" s="300"/>
    </row>
    <row r="32" spans="1:8" ht="15">
      <c r="A32" s="165"/>
      <c r="B32" s="164"/>
      <c r="C32" s="167" t="s">
        <v>197</v>
      </c>
      <c r="D32" s="164"/>
      <c r="E32" s="300" t="s">
        <v>198</v>
      </c>
      <c r="F32" s="300"/>
      <c r="G32" s="300"/>
      <c r="H32" s="300"/>
    </row>
    <row r="33" spans="1:8" ht="25.5" customHeight="1">
      <c r="A33" s="165"/>
      <c r="B33" s="164"/>
      <c r="C33" s="167" t="s">
        <v>199</v>
      </c>
      <c r="D33" s="164"/>
      <c r="E33" s="300" t="s">
        <v>200</v>
      </c>
      <c r="F33" s="300"/>
      <c r="G33" s="300"/>
      <c r="H33" s="300"/>
    </row>
    <row r="34" spans="1:8" ht="15">
      <c r="A34" s="165"/>
      <c r="B34" s="164"/>
      <c r="C34" s="167" t="s">
        <v>201</v>
      </c>
      <c r="D34" s="164"/>
      <c r="E34" s="300" t="s">
        <v>202</v>
      </c>
      <c r="F34" s="300"/>
      <c r="G34" s="300"/>
      <c r="H34" s="300"/>
    </row>
    <row r="35" spans="1:8" ht="15">
      <c r="A35" s="165"/>
      <c r="B35" s="164"/>
      <c r="C35" s="167" t="s">
        <v>203</v>
      </c>
      <c r="D35" s="164"/>
      <c r="E35" s="300" t="s">
        <v>204</v>
      </c>
      <c r="F35" s="300"/>
      <c r="G35" s="300"/>
      <c r="H35" s="300"/>
    </row>
    <row r="36" spans="1:8" ht="15">
      <c r="A36" s="165"/>
      <c r="B36" s="164"/>
      <c r="C36" s="167" t="s">
        <v>30</v>
      </c>
      <c r="D36" s="164"/>
      <c r="E36" s="300" t="s">
        <v>205</v>
      </c>
      <c r="F36" s="300"/>
      <c r="G36" s="300"/>
      <c r="H36" s="300"/>
    </row>
    <row r="37" spans="1:8" ht="15">
      <c r="A37" s="165"/>
      <c r="B37" s="164"/>
      <c r="C37" s="167" t="s">
        <v>32</v>
      </c>
      <c r="D37" s="164"/>
      <c r="E37" s="300" t="s">
        <v>206</v>
      </c>
      <c r="F37" s="300"/>
      <c r="G37" s="300"/>
      <c r="H37" s="300"/>
    </row>
    <row r="38" spans="1:8" ht="15">
      <c r="A38" s="165"/>
      <c r="B38" s="164"/>
      <c r="C38" s="167" t="s">
        <v>207</v>
      </c>
      <c r="D38" s="164"/>
      <c r="E38" s="300" t="s">
        <v>208</v>
      </c>
      <c r="F38" s="300"/>
      <c r="G38" s="300"/>
      <c r="H38" s="300"/>
    </row>
    <row r="39" spans="1:8" ht="15">
      <c r="A39" s="165"/>
      <c r="B39" s="164"/>
      <c r="C39" s="167"/>
      <c r="D39" s="164"/>
      <c r="E39" s="300" t="s">
        <v>209</v>
      </c>
      <c r="F39" s="300"/>
      <c r="G39" s="300"/>
      <c r="H39" s="300"/>
    </row>
    <row r="40" spans="1:8" ht="15">
      <c r="A40" s="165"/>
      <c r="B40" s="164"/>
      <c r="C40" s="167" t="s">
        <v>210</v>
      </c>
      <c r="D40" s="164"/>
      <c r="E40" s="300" t="s">
        <v>211</v>
      </c>
      <c r="F40" s="300"/>
      <c r="G40" s="300"/>
      <c r="H40" s="300"/>
    </row>
    <row r="41" spans="1:8" ht="15">
      <c r="A41" s="165"/>
      <c r="B41" s="164"/>
      <c r="C41" s="167" t="s">
        <v>212</v>
      </c>
      <c r="D41" s="164"/>
      <c r="E41" s="300" t="s">
        <v>213</v>
      </c>
      <c r="F41" s="300"/>
      <c r="G41" s="300"/>
      <c r="H41" s="300"/>
    </row>
    <row r="42" spans="1:8" ht="15">
      <c r="A42" s="165"/>
      <c r="B42" s="164"/>
      <c r="C42" s="164"/>
      <c r="D42" s="164"/>
      <c r="E42" s="164"/>
      <c r="F42" s="164"/>
      <c r="G42" s="164"/>
      <c r="H42" s="164"/>
    </row>
    <row r="43" spans="1:8" ht="15">
      <c r="A43" s="165"/>
      <c r="B43" s="300" t="s">
        <v>214</v>
      </c>
      <c r="C43" s="300"/>
      <c r="D43" s="300"/>
      <c r="E43" s="300"/>
      <c r="F43" s="300"/>
      <c r="G43" s="300"/>
      <c r="H43" s="300"/>
    </row>
    <row r="44" spans="1:8" ht="15">
      <c r="A44" s="165"/>
      <c r="B44" s="165"/>
      <c r="C44" s="300" t="s">
        <v>215</v>
      </c>
      <c r="D44" s="300"/>
      <c r="E44" s="300"/>
      <c r="F44" s="300"/>
      <c r="G44" s="300"/>
      <c r="H44" s="300"/>
    </row>
    <row r="45" spans="1:8" ht="15">
      <c r="A45" s="165"/>
      <c r="B45" s="165"/>
      <c r="C45" s="300" t="s">
        <v>216</v>
      </c>
      <c r="D45" s="300"/>
      <c r="E45" s="300"/>
      <c r="F45" s="300"/>
      <c r="G45" s="300"/>
      <c r="H45" s="300"/>
    </row>
    <row r="46" spans="1:8" ht="15">
      <c r="A46" s="165"/>
      <c r="B46" s="165"/>
      <c r="C46" s="300" t="s">
        <v>217</v>
      </c>
      <c r="D46" s="300"/>
      <c r="E46" s="300"/>
      <c r="F46" s="300"/>
      <c r="G46" s="300"/>
      <c r="H46" s="300"/>
    </row>
    <row r="47" spans="1:8" ht="25.5" customHeight="1">
      <c r="A47" s="165"/>
      <c r="B47" s="300" t="s">
        <v>218</v>
      </c>
      <c r="C47" s="300"/>
      <c r="D47" s="300"/>
      <c r="E47" s="300"/>
      <c r="F47" s="300"/>
      <c r="G47" s="300"/>
      <c r="H47" s="300"/>
    </row>
    <row r="48" spans="1:8" ht="16.5">
      <c r="A48" s="302" t="s">
        <v>219</v>
      </c>
      <c r="B48" s="302"/>
      <c r="C48" s="302"/>
      <c r="D48" s="302"/>
      <c r="E48" s="302"/>
      <c r="F48" s="302"/>
      <c r="G48" s="302"/>
      <c r="H48" s="302"/>
    </row>
    <row r="49" spans="1:8" ht="16.5">
      <c r="A49" s="163"/>
      <c r="B49" s="163"/>
      <c r="C49" s="163"/>
      <c r="D49" s="163"/>
      <c r="E49" s="163"/>
      <c r="F49" s="163"/>
      <c r="G49" s="163"/>
      <c r="H49" s="163"/>
    </row>
    <row r="50" spans="1:8" ht="15">
      <c r="A50" s="300" t="s">
        <v>220</v>
      </c>
      <c r="B50" s="300"/>
      <c r="C50" s="300"/>
      <c r="D50" s="300"/>
      <c r="E50" s="300"/>
      <c r="F50" s="300"/>
      <c r="G50" s="300"/>
      <c r="H50" s="300"/>
    </row>
    <row r="51" spans="1:8" ht="15">
      <c r="A51" s="300" t="s">
        <v>221</v>
      </c>
      <c r="B51" s="300"/>
      <c r="C51" s="300"/>
      <c r="D51" s="300"/>
      <c r="E51" s="300"/>
      <c r="F51" s="300"/>
      <c r="G51" s="300"/>
      <c r="H51" s="300"/>
    </row>
    <row r="52" spans="1:8" ht="15">
      <c r="A52" s="164"/>
      <c r="B52" s="164"/>
      <c r="C52" s="164"/>
      <c r="D52" s="164"/>
      <c r="E52" s="164"/>
      <c r="F52" s="164"/>
      <c r="G52" s="164"/>
      <c r="H52" s="164"/>
    </row>
    <row r="53" spans="1:8" ht="15">
      <c r="A53" s="303" t="s">
        <v>222</v>
      </c>
      <c r="B53" s="303"/>
      <c r="C53" s="303"/>
      <c r="D53" s="303"/>
      <c r="E53" s="303"/>
      <c r="F53" s="303"/>
      <c r="G53" s="303"/>
      <c r="H53" s="303"/>
    </row>
    <row r="54" spans="1:8" ht="15">
      <c r="A54" s="165"/>
      <c r="B54" s="300" t="s">
        <v>223</v>
      </c>
      <c r="C54" s="300"/>
      <c r="D54" s="300"/>
      <c r="E54" s="300"/>
      <c r="F54" s="300"/>
      <c r="G54" s="300"/>
      <c r="H54" s="300"/>
    </row>
    <row r="55" spans="1:8" ht="15">
      <c r="A55" s="165"/>
      <c r="B55" s="300" t="s">
        <v>224</v>
      </c>
      <c r="C55" s="300"/>
      <c r="D55" s="300"/>
      <c r="E55" s="300"/>
      <c r="F55" s="300"/>
      <c r="G55" s="300"/>
      <c r="H55" s="300"/>
    </row>
    <row r="56" spans="1:8" ht="15">
      <c r="A56" s="165"/>
      <c r="B56" s="300" t="s">
        <v>225</v>
      </c>
      <c r="C56" s="300"/>
      <c r="D56" s="300"/>
      <c r="E56" s="300"/>
      <c r="F56" s="300"/>
      <c r="G56" s="300"/>
      <c r="H56" s="300"/>
    </row>
    <row r="57" spans="1:8" ht="15">
      <c r="A57" s="165"/>
      <c r="B57" s="300" t="s">
        <v>226</v>
      </c>
      <c r="C57" s="300"/>
      <c r="D57" s="300"/>
      <c r="E57" s="300"/>
      <c r="F57" s="300"/>
      <c r="G57" s="300"/>
      <c r="H57" s="300"/>
    </row>
    <row r="58" spans="1:8" ht="15">
      <c r="A58" s="165"/>
      <c r="B58" s="301" t="s">
        <v>227</v>
      </c>
      <c r="C58" s="301"/>
      <c r="D58" s="301"/>
      <c r="E58" s="301"/>
      <c r="F58" s="301"/>
      <c r="G58" s="301"/>
      <c r="H58" s="301"/>
    </row>
    <row r="59" spans="1:8" ht="15">
      <c r="A59" s="165"/>
      <c r="B59" s="300" t="s">
        <v>228</v>
      </c>
      <c r="C59" s="300"/>
      <c r="D59" s="300"/>
      <c r="E59" s="300"/>
      <c r="F59" s="300"/>
      <c r="G59" s="300"/>
      <c r="H59" s="300"/>
    </row>
    <row r="60" spans="1:8" ht="15">
      <c r="A60" s="165"/>
      <c r="B60" s="165"/>
      <c r="C60" s="168"/>
      <c r="D60" s="165"/>
      <c r="E60" s="165"/>
      <c r="F60" s="165"/>
      <c r="G60" s="165"/>
      <c r="H60" s="165"/>
    </row>
    <row r="61" spans="1:8" ht="15">
      <c r="A61" s="165"/>
      <c r="B61" s="300" t="s">
        <v>229</v>
      </c>
      <c r="C61" s="300"/>
      <c r="D61" s="300"/>
      <c r="E61" s="300"/>
      <c r="F61" s="300"/>
      <c r="G61" s="300"/>
      <c r="H61" s="300"/>
    </row>
    <row r="62" spans="1:8" ht="15">
      <c r="A62" s="165"/>
      <c r="B62" s="301" t="s">
        <v>230</v>
      </c>
      <c r="C62" s="301"/>
      <c r="D62" s="301"/>
      <c r="E62" s="301"/>
      <c r="F62" s="301"/>
      <c r="G62" s="301"/>
      <c r="H62" s="301"/>
    </row>
    <row r="63" spans="1:8" ht="15">
      <c r="A63" s="165"/>
      <c r="B63" s="300" t="s">
        <v>231</v>
      </c>
      <c r="C63" s="300"/>
      <c r="D63" s="300"/>
      <c r="E63" s="300"/>
      <c r="F63" s="300"/>
      <c r="G63" s="300"/>
      <c r="H63" s="300"/>
    </row>
    <row r="64" spans="1:8" ht="15">
      <c r="A64" s="165"/>
      <c r="B64" s="300" t="s">
        <v>232</v>
      </c>
      <c r="C64" s="300"/>
      <c r="D64" s="300"/>
      <c r="E64" s="300"/>
      <c r="F64" s="300"/>
      <c r="G64" s="300"/>
      <c r="H64" s="300"/>
    </row>
    <row r="65" spans="1:8" ht="25.5" customHeight="1">
      <c r="A65" s="165"/>
      <c r="B65" s="300" t="s">
        <v>233</v>
      </c>
      <c r="C65" s="300"/>
      <c r="D65" s="300"/>
      <c r="E65" s="300"/>
      <c r="F65" s="300"/>
      <c r="G65" s="300"/>
      <c r="H65" s="300"/>
    </row>
    <row r="66" spans="1:8" ht="15">
      <c r="A66" s="165"/>
      <c r="B66" s="300" t="s">
        <v>234</v>
      </c>
      <c r="C66" s="300"/>
      <c r="D66" s="300"/>
      <c r="E66" s="300"/>
      <c r="F66" s="300"/>
      <c r="G66" s="300"/>
      <c r="H66" s="300"/>
    </row>
  </sheetData>
  <sheetProtection password="CEE1" sheet="1" objects="1" scenarios="1"/>
  <mergeCells count="56">
    <mergeCell ref="A1:H1"/>
    <mergeCell ref="A2:H2"/>
    <mergeCell ref="A4:H4"/>
    <mergeCell ref="A5:H5"/>
    <mergeCell ref="A7:H7"/>
    <mergeCell ref="B8:H8"/>
    <mergeCell ref="B9:H9"/>
    <mergeCell ref="B11:H11"/>
    <mergeCell ref="B12:H12"/>
    <mergeCell ref="B13:H13"/>
    <mergeCell ref="D14:H14"/>
    <mergeCell ref="D15:H15"/>
    <mergeCell ref="D16:H16"/>
    <mergeCell ref="D17:H17"/>
    <mergeCell ref="D18:H18"/>
    <mergeCell ref="D19:H19"/>
    <mergeCell ref="A21:H21"/>
    <mergeCell ref="A22:H22"/>
    <mergeCell ref="B23:H23"/>
    <mergeCell ref="B24:H24"/>
    <mergeCell ref="B26:H26"/>
    <mergeCell ref="B27:H27"/>
    <mergeCell ref="B29:H29"/>
    <mergeCell ref="B30:H30"/>
    <mergeCell ref="B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B43:H43"/>
    <mergeCell ref="C44:H44"/>
    <mergeCell ref="C45:H45"/>
    <mergeCell ref="C46:H46"/>
    <mergeCell ref="B47:H47"/>
    <mergeCell ref="A48:H48"/>
    <mergeCell ref="A50:H50"/>
    <mergeCell ref="A51:H51"/>
    <mergeCell ref="A53:H53"/>
    <mergeCell ref="B54:H54"/>
    <mergeCell ref="B55:H55"/>
    <mergeCell ref="B56:H56"/>
    <mergeCell ref="B57:H57"/>
    <mergeCell ref="B58:H58"/>
    <mergeCell ref="B59:H59"/>
    <mergeCell ref="B61:H61"/>
    <mergeCell ref="B62:H62"/>
    <mergeCell ref="B63:H63"/>
    <mergeCell ref="B64:H64"/>
    <mergeCell ref="B65:H65"/>
    <mergeCell ref="B66:H66"/>
  </mergeCells>
  <printOptions/>
  <pageMargins left="0.17" right="0.17" top="1" bottom="0.45" header="0.4921259845" footer="0.23"/>
  <pageSetup fitToHeight="1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Uzivatel</cp:lastModifiedBy>
  <cp:lastPrinted>2016-01-13T14:11:04Z</cp:lastPrinted>
  <dcterms:created xsi:type="dcterms:W3CDTF">2000-09-05T09:25:34Z</dcterms:created>
  <dcterms:modified xsi:type="dcterms:W3CDTF">2016-01-28T09:26:07Z</dcterms:modified>
  <cp:category/>
  <cp:version/>
  <cp:contentType/>
  <cp:contentStatus/>
</cp:coreProperties>
</file>